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05" windowHeight="13305" activeTab="0"/>
  </bookViews>
  <sheets>
    <sheet name="Popisi" sheetId="1" r:id="rId1"/>
    <sheet name="Rekapitulacija" sheetId="2" r:id="rId2"/>
  </sheets>
  <definedNames>
    <definedName name="_xlnm.Print_Area" localSheetId="0">'Popisi'!$A$1:$F$288</definedName>
    <definedName name="pr01">'Popisi'!$F$4</definedName>
    <definedName name="pr02">'Popisi'!$F$39</definedName>
    <definedName name="pr03">'Popisi'!$F$119</definedName>
    <definedName name="pr04">'Popisi'!$F$153</definedName>
    <definedName name="pr05">'Popisi'!$F$196</definedName>
    <definedName name="pr06">'Popisi'!$F$237</definedName>
    <definedName name="pr08">'Popisi'!$F$262</definedName>
    <definedName name="pr09">'Popisi'!$F$281</definedName>
    <definedName name="pr10">'Popisi'!#REF!</definedName>
    <definedName name="pr11">'Popisi'!#REF!</definedName>
    <definedName name="pr12">'Popisi'!#REF!</definedName>
    <definedName name="SK_BETONSKA">'Popisi'!$F$195</definedName>
    <definedName name="SK_HORTIKULTURA">'Popisi'!#REF!</definedName>
    <definedName name="sk_IZOLACIJA">'Popisi'!$F$287</definedName>
    <definedName name="SK_ODVODNJAVANJE">'Popisi'!#REF!</definedName>
    <definedName name="sk_oprem">'Popisi'!$F$259</definedName>
    <definedName name="SK_PLESKARSKA">'Popisi'!#REF!</definedName>
    <definedName name="SK_PRIPRAVA">'Popisi'!$F$38</definedName>
    <definedName name="sK_RAZNO">'Popisi'!#REF!</definedName>
    <definedName name="sk_sanacija">'Popisi'!$F$236</definedName>
    <definedName name="sk_TESARSKA">'Popisi'!$F$150</definedName>
    <definedName name="SK_VJEKLU">'Popisi'!#REF!</definedName>
    <definedName name="sk_VOZIŠČNE">'Popisi'!$F$150</definedName>
    <definedName name="SK_ZEMELJSKA">'Popisi'!$F$117</definedName>
    <definedName name="sk_ZIDARSKA">'Popisi'!$F$278</definedName>
  </definedNames>
  <calcPr fullCalcOnLoad="1"/>
</workbook>
</file>

<file path=xl/sharedStrings.xml><?xml version="1.0" encoding="utf-8"?>
<sst xmlns="http://schemas.openxmlformats.org/spreadsheetml/2006/main" count="270" uniqueCount="238">
  <si>
    <t>PRIPRAVLJALNA DELA</t>
  </si>
  <si>
    <r>
      <t>m</t>
    </r>
    <r>
      <rPr>
        <vertAlign val="superscript"/>
        <sz val="10"/>
        <rFont val="Arial CE"/>
        <family val="2"/>
      </rPr>
      <t xml:space="preserve">2    </t>
    </r>
  </si>
  <si>
    <t>PRIPRAVLJALNA DELA SKUPAJ:</t>
  </si>
  <si>
    <t>kom</t>
  </si>
  <si>
    <r>
      <t>m</t>
    </r>
    <r>
      <rPr>
        <vertAlign val="superscript"/>
        <sz val="10"/>
        <rFont val="Arial CE"/>
        <family val="2"/>
      </rPr>
      <t>3</t>
    </r>
  </si>
  <si>
    <t>ODVODNJAVANJE</t>
  </si>
  <si>
    <t>ODVODNJAVANJE SKUPAJ:</t>
  </si>
  <si>
    <t>RAZNO</t>
  </si>
  <si>
    <t>RAZNO SKUPAJ:</t>
  </si>
  <si>
    <t>01. PRIPRAVLJALNA DELA</t>
  </si>
  <si>
    <t>02. ZEMELJSKA DELA</t>
  </si>
  <si>
    <t xml:space="preserve">SKUPAJ </t>
  </si>
  <si>
    <t>kom. popust</t>
  </si>
  <si>
    <t>SKUPAJ</t>
  </si>
  <si>
    <t>Sestavil:</t>
  </si>
  <si>
    <t>1.</t>
  </si>
  <si>
    <t>ocena</t>
  </si>
  <si>
    <t>11 311</t>
  </si>
  <si>
    <t>ZEMELJSKA DELA IN TEMELJENJE</t>
  </si>
  <si>
    <t>2.</t>
  </si>
  <si>
    <t>3.</t>
  </si>
  <si>
    <t>VOZIŠČNE KONSTRUKCIJE</t>
  </si>
  <si>
    <t>03. VOZIŠČNE KONSTRUKCIJE</t>
  </si>
  <si>
    <t>VOZIŠČNE KONSTRUKCIJE SKUPAJ:</t>
  </si>
  <si>
    <t>4.</t>
  </si>
  <si>
    <t>04. ODVODNJAVANJE</t>
  </si>
  <si>
    <t>4.8</t>
  </si>
  <si>
    <t>5.</t>
  </si>
  <si>
    <t>GRADBENA IN OBRTNIŠKA DELA</t>
  </si>
  <si>
    <t>05. GRADBENA IN OBRTNIŠKA DELA</t>
  </si>
  <si>
    <t>GRADBENA IN OBRTNIŠKA DELA SKUPAJ:</t>
  </si>
  <si>
    <t>6.</t>
  </si>
  <si>
    <t>7.</t>
  </si>
  <si>
    <t>TUJE STORITVE</t>
  </si>
  <si>
    <t>07. TUJE STORITVE</t>
  </si>
  <si>
    <t>TUJE STORITVE SKUPAJ:</t>
  </si>
  <si>
    <t>9.</t>
  </si>
  <si>
    <t>09. RAZNO</t>
  </si>
  <si>
    <t xml:space="preserve"> </t>
  </si>
  <si>
    <t>ZEMELJSKA DELA IN TEMELJENJE SKUPAJ:</t>
  </si>
  <si>
    <t>REKAPITULACIJA</t>
  </si>
  <si>
    <t>11 211</t>
  </si>
  <si>
    <t>7.8.</t>
  </si>
  <si>
    <t>Nadzor</t>
  </si>
  <si>
    <t>78 111</t>
  </si>
  <si>
    <t>7.9.</t>
  </si>
  <si>
    <t>Izdelava projektov</t>
  </si>
  <si>
    <t>79 100</t>
  </si>
  <si>
    <t>91 111</t>
  </si>
  <si>
    <t>Odvodnjavanje objektov</t>
  </si>
  <si>
    <t>1.1</t>
  </si>
  <si>
    <t>Geodetska dela</t>
  </si>
  <si>
    <t>3.5.2</t>
  </si>
  <si>
    <t>Robniki</t>
  </si>
  <si>
    <t>5.1</t>
  </si>
  <si>
    <t>21 111</t>
  </si>
  <si>
    <t>25 111</t>
  </si>
  <si>
    <t>m2</t>
  </si>
  <si>
    <t>25 153</t>
  </si>
  <si>
    <t>Posejanje brežin s travnim semenom z dodatkom umetnih gnojil</t>
  </si>
  <si>
    <t>m3</t>
  </si>
  <si>
    <t>5.4</t>
  </si>
  <si>
    <t>Zidarska in kamnoseška dela</t>
  </si>
  <si>
    <t>5.8</t>
  </si>
  <si>
    <t>Ključavničarska dela</t>
  </si>
  <si>
    <t>31 123</t>
  </si>
  <si>
    <t>6.1</t>
  </si>
  <si>
    <t>Pokončna oprema cest</t>
  </si>
  <si>
    <r>
      <t>m</t>
    </r>
    <r>
      <rPr>
        <vertAlign val="superscript"/>
        <sz val="10"/>
        <rFont val="Arial CE"/>
        <family val="2"/>
      </rPr>
      <t>3 (raščenih)</t>
    </r>
  </si>
  <si>
    <t>2.4</t>
  </si>
  <si>
    <t>Nasipi, zasipi, klini</t>
  </si>
  <si>
    <t>2.5</t>
  </si>
  <si>
    <t>Brežine in zelenice</t>
  </si>
  <si>
    <t>3.1.1.</t>
  </si>
  <si>
    <t>Nevezane nosilne plasti</t>
  </si>
  <si>
    <t>3.2.2</t>
  </si>
  <si>
    <t>Vezane obrabne in zaporne plasti-bitumenski betoni</t>
  </si>
  <si>
    <t>OPREMA MOSTU IN CESTE</t>
  </si>
  <si>
    <t>ur</t>
  </si>
  <si>
    <r>
      <t>m</t>
    </r>
    <r>
      <rPr>
        <vertAlign val="superscript"/>
        <sz val="10"/>
        <rFont val="Arial CE"/>
        <family val="2"/>
      </rPr>
      <t>2</t>
    </r>
  </si>
  <si>
    <t>4.4</t>
  </si>
  <si>
    <r>
      <t>m</t>
    </r>
    <r>
      <rPr>
        <vertAlign val="superscript"/>
        <sz val="10"/>
        <rFont val="Arial CE"/>
        <family val="2"/>
      </rPr>
      <t xml:space="preserve">1  </t>
    </r>
  </si>
  <si>
    <t>3.6</t>
  </si>
  <si>
    <t>Bankine</t>
  </si>
  <si>
    <t>36 122</t>
  </si>
  <si>
    <t xml:space="preserve">    </t>
  </si>
  <si>
    <r>
      <t>kom</t>
    </r>
    <r>
      <rPr>
        <vertAlign val="superscript"/>
        <sz val="10"/>
        <rFont val="Arial CE"/>
        <family val="2"/>
      </rPr>
      <t xml:space="preserve">  </t>
    </r>
  </si>
  <si>
    <t xml:space="preserve">                       </t>
  </si>
  <si>
    <t>Projekt  PID</t>
  </si>
  <si>
    <t>6.4</t>
  </si>
  <si>
    <t>1.2</t>
  </si>
  <si>
    <t>Čiščenje terena</t>
  </si>
  <si>
    <t>12 111</t>
  </si>
  <si>
    <t>2.9</t>
  </si>
  <si>
    <t>Razprostiranje odvečne zemljine</t>
  </si>
  <si>
    <t>29 114</t>
  </si>
  <si>
    <t>32 312</t>
  </si>
  <si>
    <t>12 112</t>
  </si>
  <si>
    <t>2.1</t>
  </si>
  <si>
    <t>Izkopi</t>
  </si>
  <si>
    <t>2.2</t>
  </si>
  <si>
    <t>Planum temeljnih tal</t>
  </si>
  <si>
    <t>22 112</t>
  </si>
  <si>
    <t>Planum temeljnih tal v težki zemljini.</t>
  </si>
  <si>
    <t xml:space="preserve">
                            </t>
  </si>
  <si>
    <t>4.2</t>
  </si>
  <si>
    <t>Globinsko odvodnjavanje-drenaže</t>
  </si>
  <si>
    <t>4.3</t>
  </si>
  <si>
    <t>Globinsko odvodnjavanje-kanalizacija</t>
  </si>
  <si>
    <t>43115</t>
  </si>
  <si>
    <t>4.5</t>
  </si>
  <si>
    <t>Prepusti</t>
  </si>
  <si>
    <t>5.2</t>
  </si>
  <si>
    <t>Dela z jeklom za ojačitev</t>
  </si>
  <si>
    <t>Dela s cementnim betonom</t>
  </si>
  <si>
    <t>7.5.</t>
  </si>
  <si>
    <t>Javna razsvetljava</t>
  </si>
  <si>
    <t>24 113</t>
  </si>
  <si>
    <t>2.8</t>
  </si>
  <si>
    <t>Zagatne stene</t>
  </si>
  <si>
    <r>
      <t>m</t>
    </r>
    <r>
      <rPr>
        <vertAlign val="superscript"/>
        <sz val="10"/>
        <rFont val="Arial CE"/>
        <family val="2"/>
      </rPr>
      <t xml:space="preserve"> 3 </t>
    </r>
  </si>
  <si>
    <t>6.2</t>
  </si>
  <si>
    <t>Označbe na vozišču</t>
  </si>
  <si>
    <t>06. OPREMA CESTE</t>
  </si>
  <si>
    <t>Posek in odstranitev dreves z debli do 30cm z odstranitvijo vej in panjev</t>
  </si>
  <si>
    <t>Tesarska dela</t>
  </si>
  <si>
    <t>4.1</t>
  </si>
  <si>
    <t>Površinsko  odvodnjavanje</t>
  </si>
  <si>
    <t>OPREMA CESTE SKUPAJ:</t>
  </si>
  <si>
    <t>Razprostiranje odvečne težke zemljine  na deponiji in stroški deponije.</t>
  </si>
  <si>
    <t>5.3</t>
  </si>
  <si>
    <t>5.7</t>
  </si>
  <si>
    <t>Napeljave na objektu</t>
  </si>
  <si>
    <t>Površinski odkop plodne zemlje (d=20cm) in začasno deponiranje ob trasi</t>
  </si>
  <si>
    <r>
      <t>m</t>
    </r>
    <r>
      <rPr>
        <vertAlign val="superscript"/>
        <sz val="10"/>
        <rFont val="Arial CE"/>
        <family val="2"/>
      </rPr>
      <t xml:space="preserve">3uvaljanega </t>
    </r>
  </si>
  <si>
    <t>21 324</t>
  </si>
  <si>
    <t>21 335</t>
  </si>
  <si>
    <t>24 216</t>
  </si>
  <si>
    <r>
      <t xml:space="preserve">
</t>
    </r>
    <r>
      <rPr>
        <sz val="10"/>
        <rFont val="Arial CE"/>
        <family val="0"/>
      </rPr>
      <t xml:space="preserve">
                            </t>
    </r>
  </si>
  <si>
    <t xml:space="preserve">Humaniziranje brežin v d=10-15cm brez valjanja, vseh tangiranih površin </t>
  </si>
  <si>
    <t>42 162</t>
  </si>
  <si>
    <t>Jaški</t>
  </si>
  <si>
    <t>Geomehanski nadzor</t>
  </si>
  <si>
    <r>
      <t>m</t>
    </r>
    <r>
      <rPr>
        <vertAlign val="superscript"/>
        <sz val="10"/>
        <rFont val="Arial CE"/>
        <family val="2"/>
      </rPr>
      <t xml:space="preserve">1    </t>
    </r>
  </si>
  <si>
    <t>Priprava gradbišča in odstranitev, kontejner, elektrika, voda itd.</t>
  </si>
  <si>
    <t>2.7</t>
  </si>
  <si>
    <t>Piloti</t>
  </si>
  <si>
    <t>5.6</t>
  </si>
  <si>
    <t>Sidranje</t>
  </si>
  <si>
    <t>Opomba:Ta predračun zajema,odvodnjo in sanacije plazu, investitor uredi služnost zemljišč.</t>
  </si>
  <si>
    <t>.Metod Krajnc.dipl.ing.gr.</t>
  </si>
  <si>
    <t>24 218</t>
  </si>
  <si>
    <t>32 622</t>
  </si>
  <si>
    <t>21 212</t>
  </si>
  <si>
    <t>22% DDV</t>
  </si>
  <si>
    <t>Dobava in izdelava-popravilo bankine široke 50cm iz TD 32 ob lokalni cesti</t>
  </si>
  <si>
    <t xml:space="preserve">Oprema za zavarovanje </t>
  </si>
  <si>
    <t xml:space="preserve">
</t>
  </si>
  <si>
    <t>42 161</t>
  </si>
  <si>
    <t>Inektiranje</t>
  </si>
  <si>
    <t>5.5</t>
  </si>
  <si>
    <t>54 234</t>
  </si>
  <si>
    <t xml:space="preserve">
</t>
  </si>
  <si>
    <r>
      <t>m</t>
    </r>
    <r>
      <rPr>
        <vertAlign val="superscript"/>
        <sz val="10"/>
        <rFont val="Arial CE"/>
        <family val="2"/>
      </rPr>
      <t xml:space="preserve">3neto    </t>
    </r>
  </si>
  <si>
    <t xml:space="preserve">Dobava in izdelava kamnite založitve drenaže kjer se voda pojavlja više  z magmatskimi  lomljenimi skalami 100-300kg, 
</t>
  </si>
  <si>
    <t>12 213</t>
  </si>
  <si>
    <t>m1</t>
  </si>
  <si>
    <t>12 221</t>
  </si>
  <si>
    <t>12 222</t>
  </si>
  <si>
    <t>12 400</t>
  </si>
  <si>
    <t>Ureditev popolne zapore za obdobje 90 dni za čas gradnje   z vsemi obvestilnimi tablami za obvoz</t>
  </si>
  <si>
    <t>cesta</t>
  </si>
  <si>
    <r>
      <t>m</t>
    </r>
    <r>
      <rPr>
        <vertAlign val="superscript"/>
        <sz val="10"/>
        <rFont val="Arial CE"/>
        <family val="2"/>
      </rPr>
      <t>3neto</t>
    </r>
  </si>
  <si>
    <t>44 143</t>
  </si>
  <si>
    <t xml:space="preserve">
dostopna pot 
66x 2m3/m1=132m3
</t>
  </si>
  <si>
    <r>
      <t xml:space="preserve">Izkop  zemljine (V-VI.kat) za drenažo in                                                                          s meteorno  po strmi brežini , dno pravnano </t>
    </r>
    <r>
      <rPr>
        <sz val="10"/>
        <rFont val="Arial"/>
        <family val="2"/>
      </rPr>
      <t>± 2cm</t>
    </r>
    <r>
      <rPr>
        <sz val="10"/>
        <rFont val="Arial CE"/>
        <family val="0"/>
      </rPr>
      <t xml:space="preserve"> v ceni upoštevaj  odvoz na deponijo do 5km</t>
    </r>
  </si>
  <si>
    <t>21 336</t>
  </si>
  <si>
    <t>Izkop  zemljine (III-VI.kat) za kamnito betonski zid  in odvoz na deponijo do 5km</t>
  </si>
  <si>
    <t>Dobava in izdelava asfaltne mulde širine 50cm, globine 5cm skupaj s pripravo na tamponski gredi  v enaki sestavi kot vozišče in enaki  debelini asfalta 7cm.</t>
  </si>
  <si>
    <t>42 164</t>
  </si>
  <si>
    <t>54 236</t>
  </si>
  <si>
    <t>Izvedba kamnito betonskega zidu na eno lice iz magmatskih kamenin-. Razmerje kamen-beton 60%-40%(C 16/20)(rege obdelane)</t>
  </si>
  <si>
    <r>
      <t>m</t>
    </r>
    <r>
      <rPr>
        <vertAlign val="superscript"/>
        <sz val="10"/>
        <rFont val="Arial CE"/>
        <family val="2"/>
      </rPr>
      <t xml:space="preserve">3    </t>
    </r>
  </si>
  <si>
    <r>
      <t xml:space="preserve">Dobava in izdelava vzdolžne drenaže iz plastičnih rebrastih  cevi  DK  fi 250mm, vgrajenih na 10cm sloj betona in obsuta z 0,3m3/m1, frakcije 8-16mm </t>
    </r>
    <r>
      <rPr>
        <b/>
        <sz val="10"/>
        <rFont val="Arial CE"/>
        <family val="2"/>
      </rPr>
      <t>(perforirana samo 30%)</t>
    </r>
    <r>
      <rPr>
        <sz val="10"/>
        <rFont val="Arial CE"/>
        <family val="0"/>
      </rPr>
      <t>V ceni upoštevaj navezavo na jaške</t>
    </r>
    <r>
      <rPr>
        <sz val="10"/>
        <rFont val="Arial CE"/>
        <family val="2"/>
      </rPr>
      <t xml:space="preserve">
</t>
    </r>
  </si>
  <si>
    <t xml:space="preserve">Dobava in izdelava nosilne plasti bituminiziranega prodca AC 16 surf  B 50/70,A4 v debelini 7cm. </t>
  </si>
  <si>
    <t xml:space="preserve">
izvrednoteno ACADm3
</t>
  </si>
  <si>
    <t>na plazu 14kom</t>
  </si>
  <si>
    <t>44 133</t>
  </si>
  <si>
    <r>
      <t xml:space="preserve">Razna manjša in nepredvidena dela 3% vrednosti ostalih postavk.(lokalna spremeba temeljenja, dodatne drenaže,  komunalni vodi itd. ) </t>
    </r>
    <r>
      <rPr>
        <b/>
        <sz val="10"/>
        <rFont val="Arial CE"/>
        <family val="0"/>
      </rPr>
      <t>Obračun po dejanskih stroških.</t>
    </r>
  </si>
  <si>
    <t>51 221</t>
  </si>
  <si>
    <t xml:space="preserve">Dobava in Izdelava dvostranskega vezanega opaža, za ploščo krono kamnito betonskega zidu, h=25cm v ceni upoštevati 92m trikotnih letev 2X2cm 
</t>
  </si>
  <si>
    <t>53 121</t>
  </si>
  <si>
    <t>53 122</t>
  </si>
  <si>
    <t>Dobava, priprava in vgraditev mešanice  cementnega betona C 25/30, XF4, PV II v prerez nad 0,16do 0,30 m3/m2-m OMO,100,OSMO 25</t>
  </si>
  <si>
    <t>Priprava in vgraditev mešanice navadnega cementnega betona C 16/20(MB 20 v prerez do 0,1m3/m2-m.), pod kamnito betonski zid</t>
  </si>
  <si>
    <t>52 222</t>
  </si>
  <si>
    <t>Priprava in postavitev rebrastih žic iz visokovrednega naravnega trdnega jekla S 500-B s premerom do 12mm za srednje zahtevno ojačitev</t>
  </si>
  <si>
    <t>kg</t>
  </si>
  <si>
    <t>Zakoličba objekta,zavarovanje prečnih profilov in geodetska spremljava
tekom gradnje (profilov na cesti  7, 5 jaškov in vtokov drenaž ), posnetek po končani gradnji</t>
  </si>
  <si>
    <t>Posek in odstranitev  grmičevja z debli do 10cm in odvozom na deponijo, po določitvi lastnika ali investitorja</t>
  </si>
  <si>
    <t xml:space="preserve">brežina pod  cesto 45x 85=3825m2x70%
</t>
  </si>
  <si>
    <t xml:space="preserve">Rezanje asfalta debeline 8cm  
</t>
  </si>
  <si>
    <t xml:space="preserve">Rušenje asfaltnega vozišča d=7cm in vozišča  z odvozom na deponijo koncensijonarja
 do 20km 63x3,5m(povprečna širina) =220,5m2
</t>
  </si>
  <si>
    <t xml:space="preserve">Rušenje obstoječega vozišča na začetku in koncu v skupni debelini  0-0,5m in v območju levega roba ceste in odvoz na  deponijo do 10km         2x(10x4x0,5)=40m3
ob levem robu ceste 45x1,0m3/m1=45m3
</t>
  </si>
  <si>
    <r>
      <t xml:space="preserve">
        (45+95)x1,0x0,2=   28,0m3
</t>
    </r>
    <r>
      <rPr>
        <sz val="10"/>
        <color indexed="30"/>
        <rFont val="Arial CE"/>
        <family val="0"/>
      </rPr>
      <t xml:space="preserve">drenaže     235x7x0,3= 493,5m3
</t>
    </r>
  </si>
  <si>
    <t>Široki izkop  zemljine (III-IVkat) za izvedbo dostopne poti, z 50% odmetom in 50% odvozom do 1km</t>
  </si>
  <si>
    <r>
      <t>Izkop  zemljine  (III-IV.kat) za drenaže in meteorno odvodnjo (na strmem pobočju 20</t>
    </r>
    <r>
      <rPr>
        <sz val="10"/>
        <rFont val="Arial"/>
        <family val="2"/>
      </rPr>
      <t xml:space="preserve">°
</t>
    </r>
    <r>
      <rPr>
        <sz val="10"/>
        <rFont val="Arial CE"/>
        <family val="0"/>
      </rPr>
      <t>-3</t>
    </r>
    <r>
      <rPr>
        <sz val="10"/>
        <rFont val="Arial"/>
        <family val="2"/>
      </rPr>
      <t>°</t>
    </r>
    <r>
      <rPr>
        <sz val="10"/>
        <rFont val="Arial CE"/>
        <family val="0"/>
      </rPr>
      <t xml:space="preserve">, globine 3 do 5m,  pri čemer se za globine v ožjem delu izvede izkop z težkim razpiralnim opažem   širine 140cm, kampade za vgradnjo ene cevi. Razpiralni opaž mora biti za skupno dolžino 8m. Upoštevaj 20-30% odvoz v trajno deponijo do 5km.
</t>
    </r>
  </si>
  <si>
    <t xml:space="preserve">
zid zgoraj 50x 12,5m3/m1=750m3
</t>
  </si>
  <si>
    <t>Izkop  zemljine  za odvodne jarke  z odmetom</t>
  </si>
  <si>
    <t xml:space="preserve">5x 1,5m3/1)=7,5m3
</t>
  </si>
  <si>
    <t xml:space="preserve">
DKC 250 pobočje 108x((7+4)/2x2,5)+ 108 ((2+3)/2x1,4))=1863,00m3
DKC 150 pobočje   84x((7+4)/2x2,5)+   84 ((2+3)/2x1,4))=1449,00m3
DKC 110 pobočje   38x((7+4)/2x2,5)+   38 ((2+3)/2x1,4))=  655,50m3
DKC 110 cesta      96x((1,0+0,8)/2x1,5))                         =  129,60m3
izkop za jaške,prepuste, = 26m3 
</t>
  </si>
  <si>
    <r>
      <t xml:space="preserve">Dobava in vgrajevanje kamnitega </t>
    </r>
    <r>
      <rPr>
        <b/>
        <sz val="10"/>
        <rFont val="Arial CE"/>
        <family val="0"/>
      </rPr>
      <t>magmatskega</t>
    </r>
    <r>
      <rPr>
        <sz val="10"/>
        <rFont val="Arial CE"/>
        <family val="0"/>
      </rPr>
      <t xml:space="preserve"> materiala fi 30-90mm, za drenaže. Za transport obvezno demper goseničar.
drenažna kanalizacija                   326x 1,0-2m3/m1=489,0m3
okrog jaškov in gnezd                    2-4m3/kom 4      = 12,0m3
dostopna pot 66x1m3/m1
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
</t>
    </r>
  </si>
  <si>
    <t xml:space="preserve">63x1,0m3/m1=63m3
                            </t>
  </si>
  <si>
    <t>Planiranje izkopnega materiala in planiranje pobočja nad drenažami in meteorno kanalizacijo v debelini 0,5-1,0m.</t>
  </si>
  <si>
    <t>Dobava in vgrajevanje gramoznega nasipa spodnjega ustroja z magmatskim lomljencem (0-90mm)  in valjanjem na 60MPa, d=20cm, dograditev cesteza zidom.</t>
  </si>
  <si>
    <t>Dobava in izdelava nevezane nosilne plasti 70% tamponskega drobljenca  TD 32  v debelini  15-25 cm(upoštevani priključki) , uvaljanih na 100 Mpa. Upoštevaj finalno izravnavo</t>
  </si>
  <si>
    <t xml:space="preserve">
cesta proti hiši  63x4,5x0,2=210,5m3
</t>
  </si>
  <si>
    <t xml:space="preserve">
cesta 446m2
</t>
  </si>
  <si>
    <t>35 211</t>
  </si>
  <si>
    <t>Vgraditev "zvrnjenih"  robnikov iz cementnega betona s prerezom 15/25 cm, na beton 16/20, prerez 0,06m3/m1</t>
  </si>
  <si>
    <r>
      <t xml:space="preserve">Dobava in izdelava vzdolžne drenaže iz plastičnih rebrastih  cevi  DK  fi 150mm, vgrajenih na 10cm sloj betona in obsuta z 0,25m3/m1, frakcije 8-16mm </t>
    </r>
    <r>
      <rPr>
        <b/>
        <sz val="10"/>
        <rFont val="Arial CE"/>
        <family val="0"/>
      </rPr>
      <t>(perforirana  60%)</t>
    </r>
    <r>
      <rPr>
        <sz val="10"/>
        <rFont val="Arial CE"/>
        <family val="0"/>
      </rPr>
      <t>V ceni upoštevaj navezavo na jaške
plazina 80m</t>
    </r>
  </si>
  <si>
    <t>Dobava in izdelava meteorne kanalizacije iz plastičnih  rebrastih cevi S8 fi 150mm-svetel profil,za povezavo med požiralniki. vgrajenih na 10cm sloj betona  in obsuta z 0,30m3/m1,frakcije 8-16mm.V ceni upoštevaj navezavo na jaške.V ceni upoštevaj navezavo na jaške</t>
  </si>
  <si>
    <r>
      <t xml:space="preserve">Dobava in izdelava vzdolžne drenaže iz plastičnih rebrastih  cevi  DK  fi 110mm, vgrajenih na 10cm sloj betona in obsuta z 0,2m3/m1, frakcije 8-16mm </t>
    </r>
    <r>
      <rPr>
        <b/>
        <sz val="10"/>
        <rFont val="Arial CE"/>
        <family val="0"/>
      </rPr>
      <t xml:space="preserve">(perforirana  60%) </t>
    </r>
    <r>
      <rPr>
        <sz val="10"/>
        <rFont val="Arial CE"/>
        <family val="0"/>
      </rPr>
      <t>V ceni upoštevaj navezavo na jaške
plazina travnik 38m
cesta 97m
drenaža za zidom 45m</t>
    </r>
  </si>
  <si>
    <t xml:space="preserve">Dobava in kompletna vgraditev betonskega  jaška fi 50cm ( upoštevati  navezave cevi in izrez za vtok mulde), globina jaška  h=1,5m, vgrajenega na 20cm plast betona C 12/15 z LŽ pokrovom   nosilnosti 25  ton </t>
  </si>
  <si>
    <t xml:space="preserve">Dobava in kompletna vgraditev betonskega  jaška fi 60cm ( upoštevati  navezave cevi in izrez za vtok mulde), globina jaška  h=3m, vgrajenega na 20cm plast betona C 12/15 z LŽ pokrovom   nosilnosti 25  ton </t>
  </si>
  <si>
    <r>
      <t xml:space="preserve">Dobava in kompletna  vgraditev betonskega    kaskadnega jaška fi 80cm, globina jaška  h=5-6m, vgrajenega na plast betona C 12/15 z betonskim pokrovom nosilnosti 5 ton in z manjšim pokrovom fi 30cm v sredini,(upoštevati navezavo meteorne-drenažne kanalizacije ),cevi jaška se naj 30cm nad koto iztoka proti zaledju navrtajo v območju drenažnega filtra, luknje fi 30mm 15kom na jašek (na spodnje dve cevi). </t>
    </r>
    <r>
      <rPr>
        <b/>
        <sz val="10"/>
        <rFont val="Arial CE"/>
        <family val="0"/>
      </rPr>
      <t xml:space="preserve">Vtok v jašek se ne zatesni, iztok se zatesni popolonoma </t>
    </r>
  </si>
  <si>
    <t xml:space="preserve">krona zidu 9m3
</t>
  </si>
  <si>
    <t>64 121</t>
  </si>
  <si>
    <t>Dobava in vgraditev jeklenega pocinkanega stebrička dolžine 1900mm s siderno ploščo</t>
  </si>
  <si>
    <t>64 141</t>
  </si>
  <si>
    <t>Dobava in vgraditev pocinkanega odbojnika za varnostno ograjo</t>
  </si>
  <si>
    <t>m</t>
  </si>
  <si>
    <t>64 146</t>
  </si>
  <si>
    <t>Doplačilo za zaključnico v teren</t>
  </si>
  <si>
    <t>Maribor, maj 2016</t>
  </si>
  <si>
    <t>28 115</t>
  </si>
  <si>
    <r>
      <t xml:space="preserve">     T.2.2 Popis del za sanacijo nestabilnega terena  pod cesto  </t>
    </r>
    <r>
      <rPr>
        <b/>
        <sz val="12"/>
        <color indexed="10"/>
        <rFont val="Arial CE"/>
        <family val="0"/>
      </rPr>
      <t xml:space="preserve"> </t>
    </r>
    <r>
      <rPr>
        <b/>
        <sz val="12"/>
        <rFont val="Arial CE"/>
        <family val="0"/>
      </rPr>
      <t>102 121 v Paradižu</t>
    </r>
    <r>
      <rPr>
        <b/>
        <sz val="12"/>
        <rFont val="Arial CE"/>
        <family val="2"/>
      </rPr>
      <t xml:space="preserve">
                                         </t>
    </r>
  </si>
  <si>
    <t xml:space="preserve">Dobava in vgraditev tirnic SŽ l=6m, na rastru 1m (300kg po kom ) v območju delovnega platoja   zabijejo se (z pnevmatskim kladivom na bagerju teže cca 22-25 ton) in založijo z hlodovino fi 20-25cm višine 3-4m , 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</si>
</sst>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SIT&quot;"/>
    <numFmt numFmtId="173" formatCode="0.0"/>
    <numFmt numFmtId="174" formatCode="#,#00"/>
    <numFmt numFmtId="175" formatCode="#.##0.00\ &quot;SIT&quot;"/>
    <numFmt numFmtId="176" formatCode="#,##0.00\ [$€-1]"/>
    <numFmt numFmtId="177" formatCode="[$€-2]\ #,##0.00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30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8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 horizontal="left" vertical="top"/>
    </xf>
    <xf numFmtId="17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left" wrapText="1" indent="15"/>
      <protection locked="0"/>
    </xf>
    <xf numFmtId="0" fontId="0" fillId="0" borderId="0" xfId="0" applyAlignment="1" applyProtection="1">
      <alignment horizontal="left" vertical="top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 wrapText="1" indent="15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vertical="top" indent="1"/>
      <protection locked="0"/>
    </xf>
    <xf numFmtId="49" fontId="1" fillId="0" borderId="0" xfId="0" applyNumberFormat="1" applyFont="1" applyBorder="1" applyAlignment="1" applyProtection="1">
      <alignment horizontal="left" vertical="top" indent="4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Alignment="1" applyProtection="1">
      <alignment horizontal="left" vertical="top" indent="1"/>
      <protection locked="0"/>
    </xf>
    <xf numFmtId="49" fontId="1" fillId="0" borderId="0" xfId="0" applyNumberFormat="1" applyFont="1" applyBorder="1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49" fontId="0" fillId="0" borderId="11" xfId="0" applyNumberFormat="1" applyFont="1" applyBorder="1" applyAlignment="1" applyProtection="1">
      <alignment horizontal="left" vertical="top" indent="1"/>
      <protection locked="0"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 applyProtection="1">
      <alignment horizontal="left" vertical="top" indent="1"/>
      <protection locked="0"/>
    </xf>
    <xf numFmtId="49" fontId="4" fillId="0" borderId="0" xfId="0" applyNumberFormat="1" applyFont="1" applyBorder="1" applyAlignment="1" applyProtection="1">
      <alignment horizontal="left" vertical="top" indent="1"/>
      <protection locked="0"/>
    </xf>
    <xf numFmtId="49" fontId="3" fillId="0" borderId="0" xfId="0" applyNumberFormat="1" applyFont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173" fontId="8" fillId="0" borderId="0" xfId="0" applyNumberFormat="1" applyFont="1" applyAlignment="1" applyProtection="1">
      <alignment horizontal="right" vertical="top"/>
      <protection locked="0"/>
    </xf>
    <xf numFmtId="49" fontId="8" fillId="0" borderId="0" xfId="0" applyNumberFormat="1" applyFont="1" applyAlignment="1" applyProtection="1">
      <alignment horizontal="right" vertical="top"/>
      <protection locked="0"/>
    </xf>
    <xf numFmtId="49" fontId="8" fillId="0" borderId="0" xfId="0" applyNumberFormat="1" applyFont="1" applyBorder="1" applyAlignment="1" applyProtection="1">
      <alignment horizontal="right" vertical="top"/>
      <protection locked="0"/>
    </xf>
    <xf numFmtId="49" fontId="8" fillId="0" borderId="12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49" fontId="1" fillId="33" borderId="0" xfId="0" applyNumberFormat="1" applyFont="1" applyFill="1" applyAlignment="1" applyProtection="1">
      <alignment horizontal="right" vertical="top"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9" fontId="1" fillId="0" borderId="0" xfId="0" applyNumberFormat="1" applyFont="1" applyAlignment="1" applyProtection="1">
      <alignment horizontal="right" vertical="top"/>
      <protection locked="0"/>
    </xf>
    <xf numFmtId="16" fontId="1" fillId="0" borderId="0" xfId="0" applyNumberFormat="1" applyFont="1" applyAlignment="1" applyProtection="1">
      <alignment/>
      <protection locked="0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5" fillId="0" borderId="12" xfId="0" applyNumberFormat="1" applyFont="1" applyBorder="1" applyAlignment="1" applyProtection="1">
      <alignment horizontal="left" vertical="top" indent="1"/>
      <protection locked="0"/>
    </xf>
    <xf numFmtId="0" fontId="3" fillId="0" borderId="12" xfId="0" applyFont="1" applyBorder="1" applyAlignment="1">
      <alignment/>
    </xf>
    <xf numFmtId="176" fontId="6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center"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Alignment="1">
      <alignment horizontal="justify" vertical="top" wrapText="1"/>
    </xf>
    <xf numFmtId="176" fontId="1" fillId="0" borderId="0" xfId="0" applyNumberFormat="1" applyFont="1" applyFill="1" applyAlignment="1">
      <alignment horizontal="left"/>
    </xf>
    <xf numFmtId="176" fontId="6" fillId="0" borderId="12" xfId="0" applyNumberFormat="1" applyFont="1" applyFill="1" applyBorder="1" applyAlignment="1">
      <alignment/>
    </xf>
    <xf numFmtId="176" fontId="6" fillId="0" borderId="0" xfId="57" applyNumberFormat="1" applyFont="1" applyAlignment="1">
      <alignment horizontal="justify" vertical="top" wrapText="1"/>
    </xf>
    <xf numFmtId="176" fontId="6" fillId="0" borderId="0" xfId="0" applyNumberFormat="1" applyFont="1" applyBorder="1" applyAlignment="1">
      <alignment/>
    </xf>
    <xf numFmtId="176" fontId="0" fillId="33" borderId="0" xfId="0" applyNumberFormat="1" applyFill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0" fillId="0" borderId="0" xfId="0" applyNumberFormat="1" applyAlignment="1" applyProtection="1">
      <alignment horizontal="justify" vertical="top" wrapText="1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 horizontal="justify" vertical="top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top"/>
    </xf>
    <xf numFmtId="177" fontId="0" fillId="0" borderId="12" xfId="0" applyNumberFormat="1" applyFont="1" applyBorder="1" applyAlignment="1">
      <alignment vertical="top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ont="1" applyBorder="1" applyAlignment="1">
      <alignment vertical="top"/>
    </xf>
    <xf numFmtId="177" fontId="1" fillId="0" borderId="0" xfId="0" applyNumberFormat="1" applyFont="1" applyAlignment="1">
      <alignment vertical="top"/>
    </xf>
    <xf numFmtId="177" fontId="0" fillId="0" borderId="11" xfId="0" applyNumberFormat="1" applyFont="1" applyBorder="1" applyAlignment="1" applyProtection="1">
      <alignment vertical="top"/>
      <protection locked="0"/>
    </xf>
    <xf numFmtId="177" fontId="0" fillId="0" borderId="10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7" fontId="3" fillId="0" borderId="0" xfId="0" applyNumberFormat="1" applyFont="1" applyAlignment="1">
      <alignment vertical="top"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 horizontal="justify" vertical="top" wrapText="1"/>
    </xf>
    <xf numFmtId="177" fontId="0" fillId="0" borderId="0" xfId="0" applyNumberFormat="1" applyFill="1" applyAlignment="1" applyProtection="1">
      <alignment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76" fontId="0" fillId="0" borderId="0" xfId="0" applyNumberFormat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top"/>
      <protection locked="0"/>
    </xf>
    <xf numFmtId="172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 wrapText="1"/>
      <protection locked="0"/>
    </xf>
    <xf numFmtId="177" fontId="0" fillId="0" borderId="0" xfId="0" applyNumberFormat="1" applyAlignment="1" applyProtection="1">
      <alignment horizontal="justify" vertical="top"/>
      <protection locked="0"/>
    </xf>
    <xf numFmtId="177" fontId="1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 locked="0"/>
    </xf>
    <xf numFmtId="177" fontId="6" fillId="0" borderId="0" xfId="0" applyNumberFormat="1" applyFont="1" applyAlignment="1">
      <alignment/>
    </xf>
    <xf numFmtId="0" fontId="0" fillId="0" borderId="0" xfId="0" applyFont="1" applyAlignment="1" applyProtection="1">
      <alignment horizontal="left" vertical="top"/>
      <protection locked="0"/>
    </xf>
    <xf numFmtId="172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 wrapText="1"/>
      <protection locked="0"/>
    </xf>
    <xf numFmtId="17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49" fontId="53" fillId="0" borderId="0" xfId="0" applyNumberFormat="1" applyFont="1" applyFill="1" applyAlignment="1" applyProtection="1">
      <alignment horizontal="right" vertical="top"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54" fillId="0" borderId="0" xfId="0" applyFont="1" applyFill="1" applyAlignment="1" applyProtection="1">
      <alignment wrapText="1"/>
      <protection locked="0"/>
    </xf>
    <xf numFmtId="176" fontId="54" fillId="0" borderId="0" xfId="0" applyNumberFormat="1" applyFont="1" applyFill="1" applyAlignment="1" applyProtection="1">
      <alignment/>
      <protection locked="0"/>
    </xf>
    <xf numFmtId="176" fontId="53" fillId="0" borderId="0" xfId="0" applyNumberFormat="1" applyFont="1" applyFill="1" applyAlignment="1">
      <alignment/>
    </xf>
    <xf numFmtId="17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9" fontId="55" fillId="0" borderId="0" xfId="0" applyNumberFormat="1" applyFont="1" applyAlignment="1" applyProtection="1">
      <alignment horizontal="right" vertical="top"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2" fontId="54" fillId="0" borderId="0" xfId="0" applyNumberFormat="1" applyFont="1" applyAlignment="1" applyProtection="1">
      <alignment wrapText="1"/>
      <protection locked="0"/>
    </xf>
    <xf numFmtId="176" fontId="54" fillId="0" borderId="0" xfId="0" applyNumberFormat="1" applyFont="1" applyAlignment="1" applyProtection="1">
      <alignment/>
      <protection locked="0"/>
    </xf>
    <xf numFmtId="176" fontId="53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ill="1" applyAlignment="1" applyProtection="1">
      <alignment wrapText="1"/>
      <protection locked="0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left" vertical="top"/>
    </xf>
    <xf numFmtId="2" fontId="5" fillId="0" borderId="0" xfId="0" applyNumberFormat="1" applyFont="1" applyAlignment="1" applyProtection="1">
      <alignment wrapText="1"/>
      <protection locked="0"/>
    </xf>
    <xf numFmtId="173" fontId="8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top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4" fillId="33" borderId="0" xfId="0" applyFont="1" applyFill="1" applyAlignment="1">
      <alignment horizontal="center"/>
    </xf>
    <xf numFmtId="177" fontId="3" fillId="0" borderId="0" xfId="0" applyNumberFormat="1" applyFont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view="pageLayout" zoomScale="160" zoomScaleSheetLayoutView="100" zoomScalePageLayoutView="160" workbookViewId="0" topLeftCell="A12">
      <selection activeCell="F107" sqref="F107"/>
    </sheetView>
  </sheetViews>
  <sheetFormatPr defaultColWidth="9.00390625" defaultRowHeight="12.75"/>
  <cols>
    <col min="1" max="1" width="5.125" style="51" customWidth="1"/>
    <col min="2" max="2" width="2.625" style="13" customWidth="1"/>
    <col min="3" max="3" width="23.75390625" style="12" customWidth="1"/>
    <col min="4" max="4" width="13.75390625" style="18" customWidth="1"/>
    <col min="5" max="5" width="20.75390625" style="87" customWidth="1"/>
    <col min="6" max="6" width="18.25390625" style="78" customWidth="1"/>
    <col min="7" max="7" width="13.375" style="1" bestFit="1" customWidth="1"/>
  </cols>
  <sheetData>
    <row r="1" spans="1:7" ht="12.75">
      <c r="A1"/>
      <c r="B1"/>
      <c r="C1" s="24"/>
      <c r="D1"/>
      <c r="E1" s="75"/>
      <c r="F1" s="75"/>
      <c r="G1"/>
    </row>
    <row r="2" spans="1:8" ht="48" customHeight="1">
      <c r="A2" s="170" t="s">
        <v>236</v>
      </c>
      <c r="B2" s="171"/>
      <c r="C2" s="171"/>
      <c r="D2" s="171"/>
      <c r="E2" s="171"/>
      <c r="F2" s="171"/>
      <c r="G2" s="22"/>
      <c r="H2" s="22"/>
    </row>
    <row r="3" spans="1:8" ht="15.75">
      <c r="A3" s="22"/>
      <c r="B3" s="22"/>
      <c r="C3" s="22"/>
      <c r="D3" s="22"/>
      <c r="E3" s="76"/>
      <c r="F3" s="76"/>
      <c r="G3" s="22"/>
      <c r="H3" s="22"/>
    </row>
    <row r="4" spans="1:7" s="67" customFormat="1" ht="12.75">
      <c r="A4" s="61" t="s">
        <v>15</v>
      </c>
      <c r="B4" s="62"/>
      <c r="C4" s="164" t="s">
        <v>0</v>
      </c>
      <c r="D4" s="165"/>
      <c r="E4" s="86"/>
      <c r="F4" s="77"/>
      <c r="G4" s="66"/>
    </row>
    <row r="5" spans="1:4" ht="12.75">
      <c r="A5" s="49"/>
      <c r="B5" s="10"/>
      <c r="C5" s="11"/>
      <c r="D5" s="12"/>
    </row>
    <row r="6" spans="1:7" s="2" customFormat="1" ht="12.75">
      <c r="A6" s="43" t="s">
        <v>50</v>
      </c>
      <c r="B6" s="44"/>
      <c r="C6" s="159" t="s">
        <v>51</v>
      </c>
      <c r="D6" s="160"/>
      <c r="E6" s="88"/>
      <c r="F6" s="79"/>
      <c r="G6" s="5"/>
    </row>
    <row r="8" spans="1:6" ht="40.5" customHeight="1">
      <c r="A8" s="50" t="s">
        <v>41</v>
      </c>
      <c r="C8" s="161" t="s">
        <v>198</v>
      </c>
      <c r="D8" s="161"/>
      <c r="E8" s="161"/>
      <c r="F8" s="80"/>
    </row>
    <row r="10" spans="3:4" ht="12.75">
      <c r="C10" s="15" t="s">
        <v>16</v>
      </c>
      <c r="D10" s="16"/>
    </row>
    <row r="12" spans="1:5" ht="12.75" customHeight="1">
      <c r="A12" s="51" t="s">
        <v>17</v>
      </c>
      <c r="C12" s="158" t="s">
        <v>144</v>
      </c>
      <c r="D12" s="158"/>
      <c r="E12" s="158"/>
    </row>
    <row r="13" spans="3:4" ht="12.75">
      <c r="C13" s="15" t="s">
        <v>16</v>
      </c>
      <c r="D13" s="16"/>
    </row>
    <row r="14" spans="1:4" ht="12.75">
      <c r="A14" s="49"/>
      <c r="B14" s="10"/>
      <c r="C14" s="11"/>
      <c r="D14" s="12"/>
    </row>
    <row r="15" spans="1:7" s="2" customFormat="1" ht="12.75">
      <c r="A15" s="43" t="s">
        <v>90</v>
      </c>
      <c r="B15" s="44"/>
      <c r="C15" s="159" t="s">
        <v>91</v>
      </c>
      <c r="D15" s="160"/>
      <c r="E15" s="88"/>
      <c r="F15" s="79"/>
      <c r="G15" s="5"/>
    </row>
    <row r="16" spans="1:7" s="2" customFormat="1" ht="12.75">
      <c r="A16" s="43"/>
      <c r="B16" s="44"/>
      <c r="C16" s="47"/>
      <c r="D16" s="48"/>
      <c r="E16" s="88"/>
      <c r="F16" s="79"/>
      <c r="G16" s="5"/>
    </row>
    <row r="17" spans="1:6" ht="24" customHeight="1">
      <c r="A17" s="50" t="s">
        <v>92</v>
      </c>
      <c r="C17" s="161" t="s">
        <v>199</v>
      </c>
      <c r="D17" s="161"/>
      <c r="E17" s="161"/>
      <c r="F17" s="80"/>
    </row>
    <row r="18" spans="1:6" ht="18" customHeight="1">
      <c r="A18" s="50"/>
      <c r="C18" s="158" t="s">
        <v>200</v>
      </c>
      <c r="D18" s="158"/>
      <c r="E18" s="89"/>
      <c r="F18" s="80"/>
    </row>
    <row r="19" spans="3:6" ht="12.75">
      <c r="C19" s="15" t="s">
        <v>57</v>
      </c>
      <c r="D19" s="18">
        <v>2677</v>
      </c>
      <c r="E19" s="87">
        <v>0</v>
      </c>
      <c r="F19" s="72">
        <f>PRODUCT(D19,E19)</f>
        <v>0</v>
      </c>
    </row>
    <row r="20" spans="1:7" s="2" customFormat="1" ht="12.75">
      <c r="A20" s="43"/>
      <c r="B20" s="44"/>
      <c r="C20" s="47"/>
      <c r="D20" s="48"/>
      <c r="E20" s="88"/>
      <c r="F20" s="79"/>
      <c r="G20" s="5"/>
    </row>
    <row r="21" spans="1:6" ht="21" customHeight="1">
      <c r="A21" s="50" t="s">
        <v>97</v>
      </c>
      <c r="C21" s="161" t="s">
        <v>124</v>
      </c>
      <c r="D21" s="161"/>
      <c r="E21" s="161"/>
      <c r="F21" s="80"/>
    </row>
    <row r="22" spans="1:6" ht="15" customHeight="1">
      <c r="A22" s="50"/>
      <c r="C22" s="172" t="s">
        <v>186</v>
      </c>
      <c r="D22" s="158"/>
      <c r="E22" s="89"/>
      <c r="F22" s="80"/>
    </row>
    <row r="23" spans="3:6" ht="12.75">
      <c r="C23" s="15" t="s">
        <v>3</v>
      </c>
      <c r="D23" s="18">
        <v>14</v>
      </c>
      <c r="E23" s="87">
        <v>0</v>
      </c>
      <c r="F23" s="72">
        <f>PRODUCT(D23,E23)</f>
        <v>0</v>
      </c>
    </row>
    <row r="24" spans="1:7" s="2" customFormat="1" ht="11.25" customHeight="1">
      <c r="A24" s="43"/>
      <c r="B24" s="44"/>
      <c r="C24" s="47"/>
      <c r="D24" s="48"/>
      <c r="E24" s="88"/>
      <c r="F24" s="79"/>
      <c r="G24" s="5"/>
    </row>
    <row r="25" spans="1:6" ht="15.75" customHeight="1">
      <c r="A25" s="50" t="s">
        <v>165</v>
      </c>
      <c r="C25" s="161" t="s">
        <v>201</v>
      </c>
      <c r="D25" s="161"/>
      <c r="E25" s="161"/>
      <c r="F25" s="80"/>
    </row>
    <row r="26" spans="3:6" ht="12.75">
      <c r="C26" s="15" t="s">
        <v>166</v>
      </c>
      <c r="D26" s="18">
        <v>6</v>
      </c>
      <c r="E26" s="87">
        <v>0</v>
      </c>
      <c r="F26" s="72">
        <f>PRODUCT(D26,E26)</f>
        <v>0</v>
      </c>
    </row>
    <row r="27" spans="1:7" s="2" customFormat="1" ht="15.75" customHeight="1">
      <c r="A27" s="43"/>
      <c r="B27" s="44"/>
      <c r="C27" s="47"/>
      <c r="D27" s="48"/>
      <c r="E27" s="88"/>
      <c r="F27" s="79"/>
      <c r="G27" s="5"/>
    </row>
    <row r="28" spans="1:6" ht="42.75" customHeight="1">
      <c r="A28" s="50" t="s">
        <v>167</v>
      </c>
      <c r="C28" s="161" t="s">
        <v>202</v>
      </c>
      <c r="D28" s="161"/>
      <c r="E28" s="161"/>
      <c r="F28" s="80"/>
    </row>
    <row r="29" spans="3:6" ht="12.75">
      <c r="C29" s="15" t="s">
        <v>57</v>
      </c>
      <c r="D29" s="18">
        <v>220.5</v>
      </c>
      <c r="E29" s="87">
        <v>0</v>
      </c>
      <c r="F29" s="72">
        <f>PRODUCT(D29,E29)</f>
        <v>0</v>
      </c>
    </row>
    <row r="30" spans="1:7" s="2" customFormat="1" ht="15.75" customHeight="1">
      <c r="A30" s="43"/>
      <c r="B30" s="44"/>
      <c r="C30" s="47"/>
      <c r="D30" s="48"/>
      <c r="E30" s="88"/>
      <c r="F30" s="79"/>
      <c r="G30" s="5"/>
    </row>
    <row r="31" spans="1:6" ht="53.25" customHeight="1">
      <c r="A31" s="50" t="s">
        <v>168</v>
      </c>
      <c r="C31" s="161" t="s">
        <v>203</v>
      </c>
      <c r="D31" s="161"/>
      <c r="E31" s="161"/>
      <c r="F31" s="80"/>
    </row>
    <row r="32" spans="3:6" ht="12.75">
      <c r="C32" s="15" t="s">
        <v>60</v>
      </c>
      <c r="D32" s="18">
        <v>85</v>
      </c>
      <c r="E32" s="87">
        <v>0</v>
      </c>
      <c r="F32" s="72">
        <f>PRODUCT(D32,E32)</f>
        <v>0</v>
      </c>
    </row>
    <row r="33" spans="1:7" s="2" customFormat="1" ht="15.75" customHeight="1">
      <c r="A33" s="43"/>
      <c r="B33" s="44"/>
      <c r="C33" s="47"/>
      <c r="D33" s="48"/>
      <c r="E33" s="88"/>
      <c r="F33" s="79"/>
      <c r="G33" s="5"/>
    </row>
    <row r="34" spans="1:7" s="2" customFormat="1" ht="15.75" customHeight="1">
      <c r="A34" s="43"/>
      <c r="B34" s="44"/>
      <c r="C34" s="47"/>
      <c r="D34" s="48"/>
      <c r="E34" s="88"/>
      <c r="F34" s="79"/>
      <c r="G34" s="5"/>
    </row>
    <row r="35" spans="1:6" ht="25.5" customHeight="1">
      <c r="A35" s="50" t="s">
        <v>169</v>
      </c>
      <c r="C35" s="161" t="s">
        <v>170</v>
      </c>
      <c r="D35" s="161"/>
      <c r="E35" s="161"/>
      <c r="F35" s="80"/>
    </row>
    <row r="36" spans="3:6" ht="12.75">
      <c r="C36" s="15" t="s">
        <v>3</v>
      </c>
      <c r="D36" s="18">
        <v>1</v>
      </c>
      <c r="E36" s="87">
        <v>0</v>
      </c>
      <c r="F36" s="72">
        <f>PRODUCT(D36,E36)</f>
        <v>0</v>
      </c>
    </row>
    <row r="37" spans="3:6" ht="12.75">
      <c r="C37" s="15"/>
      <c r="F37" s="72"/>
    </row>
    <row r="38" spans="1:6" ht="13.5" thickBot="1">
      <c r="A38" s="53"/>
      <c r="B38" s="39"/>
      <c r="C38" s="166" t="s">
        <v>2</v>
      </c>
      <c r="D38" s="167"/>
      <c r="E38" s="91"/>
      <c r="F38" s="74">
        <f>SUM(F4:F37)</f>
        <v>0</v>
      </c>
    </row>
    <row r="39" spans="1:7" s="63" customFormat="1" ht="12.75" customHeight="1" thickTop="1">
      <c r="A39" s="61" t="s">
        <v>19</v>
      </c>
      <c r="B39" s="62"/>
      <c r="C39" s="164" t="s">
        <v>18</v>
      </c>
      <c r="D39" s="165"/>
      <c r="E39" s="86"/>
      <c r="F39" s="77"/>
      <c r="G39" s="46"/>
    </row>
    <row r="40" spans="1:4" ht="12.75">
      <c r="A40" s="49"/>
      <c r="B40" s="10"/>
      <c r="C40" s="11"/>
      <c r="D40" s="12"/>
    </row>
    <row r="41" spans="1:7" s="2" customFormat="1" ht="12.75">
      <c r="A41" s="43" t="s">
        <v>98</v>
      </c>
      <c r="B41" s="44"/>
      <c r="C41" s="159" t="s">
        <v>99</v>
      </c>
      <c r="D41" s="160"/>
      <c r="E41" s="88"/>
      <c r="F41" s="79"/>
      <c r="G41" s="5"/>
    </row>
    <row r="42" spans="1:7" s="2" customFormat="1" ht="12.75">
      <c r="A42" s="49"/>
      <c r="B42" s="10"/>
      <c r="C42" s="11"/>
      <c r="D42" s="12"/>
      <c r="E42" s="87"/>
      <c r="F42" s="78"/>
      <c r="G42" s="5"/>
    </row>
    <row r="43" spans="1:7" s="7" customFormat="1" ht="24" customHeight="1">
      <c r="A43" s="51" t="s">
        <v>55</v>
      </c>
      <c r="B43" s="19" t="s">
        <v>38</v>
      </c>
      <c r="C43" s="161" t="s">
        <v>133</v>
      </c>
      <c r="D43" s="161"/>
      <c r="E43" s="161"/>
      <c r="F43" s="80"/>
      <c r="G43" s="8"/>
    </row>
    <row r="44" spans="3:5" ht="51" customHeight="1">
      <c r="C44" s="158" t="s">
        <v>204</v>
      </c>
      <c r="D44" s="158"/>
      <c r="E44" s="158"/>
    </row>
    <row r="45" spans="3:6" ht="14.25">
      <c r="C45" s="15" t="s">
        <v>4</v>
      </c>
      <c r="D45" s="18">
        <v>521.5</v>
      </c>
      <c r="E45" s="87">
        <v>0</v>
      </c>
      <c r="F45" s="72">
        <f>PRODUCT(D45,E45)</f>
        <v>0</v>
      </c>
    </row>
    <row r="46" spans="3:6" ht="12.75">
      <c r="C46" s="15"/>
      <c r="F46" s="72"/>
    </row>
    <row r="47" spans="1:6" ht="41.25" customHeight="1">
      <c r="A47" s="50" t="s">
        <v>153</v>
      </c>
      <c r="C47" s="169" t="s">
        <v>205</v>
      </c>
      <c r="D47" s="169"/>
      <c r="E47" s="117"/>
      <c r="F47" s="106"/>
    </row>
    <row r="48" spans="3:6" ht="38.25" customHeight="1">
      <c r="C48" s="163" t="s">
        <v>174</v>
      </c>
      <c r="D48" s="163"/>
      <c r="E48" s="12"/>
      <c r="F48" s="118"/>
    </row>
    <row r="49" spans="3:6" ht="14.25">
      <c r="C49" s="15" t="s">
        <v>68</v>
      </c>
      <c r="D49" s="18">
        <v>132</v>
      </c>
      <c r="E49" s="119">
        <v>0</v>
      </c>
      <c r="F49" s="120">
        <f>PRODUCT(D49,E49)</f>
        <v>0</v>
      </c>
    </row>
    <row r="50" spans="3:6" ht="12.75">
      <c r="C50" s="15"/>
      <c r="E50" s="119"/>
      <c r="F50" s="120"/>
    </row>
    <row r="51" spans="1:7" ht="101.25" customHeight="1">
      <c r="A51" s="50" t="s">
        <v>135</v>
      </c>
      <c r="C51" s="161" t="s">
        <v>206</v>
      </c>
      <c r="D51" s="169"/>
      <c r="E51" s="92"/>
      <c r="F51" s="81"/>
      <c r="G51"/>
    </row>
    <row r="52" spans="1:7" ht="12" customHeight="1">
      <c r="A52" s="50"/>
      <c r="C52" s="112"/>
      <c r="D52" s="112"/>
      <c r="E52" s="92"/>
      <c r="F52" s="81"/>
      <c r="G52"/>
    </row>
    <row r="53" spans="3:7" ht="78.75" customHeight="1">
      <c r="C53" s="158" t="s">
        <v>210</v>
      </c>
      <c r="D53" s="158"/>
      <c r="E53" s="158"/>
      <c r="G53"/>
    </row>
    <row r="54" spans="1:7" ht="12" customHeight="1">
      <c r="A54" s="50"/>
      <c r="C54" s="112"/>
      <c r="D54" s="112"/>
      <c r="E54" s="92"/>
      <c r="F54" s="81"/>
      <c r="G54"/>
    </row>
    <row r="55" spans="3:7" ht="17.25" customHeight="1">
      <c r="C55" s="15" t="s">
        <v>68</v>
      </c>
      <c r="D55" s="144">
        <v>4123.1</v>
      </c>
      <c r="E55" s="87">
        <v>0</v>
      </c>
      <c r="F55" s="72">
        <f>PRODUCT(D55,E55)</f>
        <v>0</v>
      </c>
      <c r="G55"/>
    </row>
    <row r="56" spans="3:7" ht="12.75">
      <c r="C56" s="15"/>
      <c r="E56" s="119"/>
      <c r="F56" s="120"/>
      <c r="G56"/>
    </row>
    <row r="57" spans="1:7" ht="51" customHeight="1">
      <c r="A57" s="50" t="s">
        <v>136</v>
      </c>
      <c r="C57" s="168" t="s">
        <v>175</v>
      </c>
      <c r="D57" s="168"/>
      <c r="E57" s="111"/>
      <c r="F57" s="81"/>
      <c r="G57"/>
    </row>
    <row r="58" spans="3:7" ht="12.75">
      <c r="C58" s="163" t="s">
        <v>157</v>
      </c>
      <c r="D58" s="163"/>
      <c r="E58" s="163"/>
      <c r="G58"/>
    </row>
    <row r="59" spans="3:6" ht="21" customHeight="1">
      <c r="C59" s="15" t="s">
        <v>68</v>
      </c>
      <c r="D59" s="144">
        <v>288</v>
      </c>
      <c r="E59" s="87">
        <v>0</v>
      </c>
      <c r="F59" s="72">
        <f>PRODUCT(D59,E59)</f>
        <v>0</v>
      </c>
    </row>
    <row r="60" spans="1:6" ht="37.5" customHeight="1">
      <c r="A60" s="50" t="s">
        <v>176</v>
      </c>
      <c r="C60" s="168" t="s">
        <v>177</v>
      </c>
      <c r="D60" s="168"/>
      <c r="E60" s="111"/>
      <c r="F60" s="81"/>
    </row>
    <row r="61" spans="3:5" ht="16.5" customHeight="1">
      <c r="C61" s="163" t="s">
        <v>207</v>
      </c>
      <c r="D61" s="163"/>
      <c r="E61" s="163"/>
    </row>
    <row r="62" spans="3:6" ht="18" customHeight="1">
      <c r="C62" s="15" t="s">
        <v>68</v>
      </c>
      <c r="D62" s="18">
        <v>750</v>
      </c>
      <c r="E62" s="87">
        <v>0</v>
      </c>
      <c r="F62" s="72">
        <f>PRODUCT(D62,E62)</f>
        <v>0</v>
      </c>
    </row>
    <row r="63" spans="3:6" ht="18" customHeight="1">
      <c r="C63" s="15"/>
      <c r="F63" s="72"/>
    </row>
    <row r="64" spans="1:6" ht="40.5" customHeight="1">
      <c r="A64" s="157" t="s">
        <v>176</v>
      </c>
      <c r="C64" s="168" t="s">
        <v>208</v>
      </c>
      <c r="D64" s="168"/>
      <c r="E64" s="111"/>
      <c r="F64" s="81"/>
    </row>
    <row r="65" spans="3:5" ht="12.75">
      <c r="C65" s="163" t="s">
        <v>209</v>
      </c>
      <c r="D65" s="163"/>
      <c r="E65" s="163"/>
    </row>
    <row r="66" spans="3:6" ht="21" customHeight="1">
      <c r="C66" s="15" t="s">
        <v>68</v>
      </c>
      <c r="D66" s="18">
        <v>77.5</v>
      </c>
      <c r="E66" s="87">
        <v>0</v>
      </c>
      <c r="F66" s="72">
        <f>PRODUCT(D66,E66)</f>
        <v>0</v>
      </c>
    </row>
    <row r="67" spans="1:7" ht="12.75">
      <c r="A67" s="145"/>
      <c r="B67" s="146"/>
      <c r="C67" s="147"/>
      <c r="D67" s="148"/>
      <c r="E67" s="149"/>
      <c r="F67" s="150"/>
      <c r="G67" s="46"/>
    </row>
    <row r="68" spans="1:4" ht="12.75">
      <c r="A68" s="49"/>
      <c r="B68" s="10"/>
      <c r="C68" s="11"/>
      <c r="D68" s="12"/>
    </row>
    <row r="69" spans="1:7" s="2" customFormat="1" ht="12.75">
      <c r="A69" s="43" t="s">
        <v>100</v>
      </c>
      <c r="B69" s="44"/>
      <c r="C69" s="159" t="s">
        <v>101</v>
      </c>
      <c r="D69" s="160"/>
      <c r="E69" s="88"/>
      <c r="F69" s="79"/>
      <c r="G69" s="5"/>
    </row>
    <row r="70" spans="1:7" s="2" customFormat="1" ht="12.75">
      <c r="A70" s="49"/>
      <c r="B70" s="10"/>
      <c r="C70" s="11"/>
      <c r="D70" s="12"/>
      <c r="E70" s="87"/>
      <c r="F70" s="78"/>
      <c r="G70" s="5"/>
    </row>
    <row r="71" spans="1:7" s="7" customFormat="1" ht="14.25" customHeight="1">
      <c r="A71" s="51" t="s">
        <v>102</v>
      </c>
      <c r="B71" s="19" t="s">
        <v>38</v>
      </c>
      <c r="C71" s="161" t="s">
        <v>103</v>
      </c>
      <c r="D71" s="161"/>
      <c r="E71" s="161"/>
      <c r="F71" s="80"/>
      <c r="G71" s="8"/>
    </row>
    <row r="72" spans="3:5" ht="16.5" customHeight="1">
      <c r="C72" s="158" t="s">
        <v>171</v>
      </c>
      <c r="D72" s="158"/>
      <c r="E72" s="158"/>
    </row>
    <row r="73" spans="3:6" ht="14.25">
      <c r="C73" s="15" t="s">
        <v>79</v>
      </c>
      <c r="D73" s="144">
        <v>373.5</v>
      </c>
      <c r="E73" s="87">
        <v>0</v>
      </c>
      <c r="F73" s="72">
        <f>PRODUCT(D73,E73)</f>
        <v>0</v>
      </c>
    </row>
    <row r="74" spans="1:4" ht="12.75">
      <c r="A74" s="49"/>
      <c r="B74" s="10"/>
      <c r="C74" s="11"/>
      <c r="D74" s="12"/>
    </row>
    <row r="75" spans="1:7" s="2" customFormat="1" ht="12.75">
      <c r="A75" s="43" t="s">
        <v>69</v>
      </c>
      <c r="B75" s="44"/>
      <c r="C75" s="159" t="s">
        <v>70</v>
      </c>
      <c r="D75" s="160"/>
      <c r="E75" s="88"/>
      <c r="F75" s="79"/>
      <c r="G75" s="5"/>
    </row>
    <row r="76" spans="1:7" s="2" customFormat="1" ht="12.75">
      <c r="A76" s="43"/>
      <c r="B76" s="44"/>
      <c r="C76" s="47"/>
      <c r="D76" s="48"/>
      <c r="E76" s="88"/>
      <c r="F76" s="79"/>
      <c r="G76" s="5"/>
    </row>
    <row r="77" spans="1:6" ht="66" customHeight="1">
      <c r="A77" s="51" t="s">
        <v>117</v>
      </c>
      <c r="B77" s="17"/>
      <c r="C77" s="158" t="s">
        <v>211</v>
      </c>
      <c r="D77" s="158"/>
      <c r="E77" s="158"/>
      <c r="F77" s="81"/>
    </row>
    <row r="78" spans="3:5" ht="12" customHeight="1">
      <c r="C78" s="158" t="s">
        <v>104</v>
      </c>
      <c r="D78" s="158"/>
      <c r="E78" s="158"/>
    </row>
    <row r="79" spans="3:6" ht="14.25">
      <c r="C79" s="15" t="s">
        <v>172</v>
      </c>
      <c r="D79" s="144">
        <v>567</v>
      </c>
      <c r="E79" s="87">
        <v>0</v>
      </c>
      <c r="F79" s="72">
        <f>PRODUCT(D79,E79)</f>
        <v>0</v>
      </c>
    </row>
    <row r="80" spans="1:9" s="2" customFormat="1" ht="12.75">
      <c r="A80" s="43"/>
      <c r="B80" s="44"/>
      <c r="C80" s="47"/>
      <c r="D80" s="153"/>
      <c r="E80" s="88"/>
      <c r="F80" s="79"/>
      <c r="G80" s="154"/>
      <c r="H80" s="154"/>
      <c r="I80" s="154"/>
    </row>
    <row r="81" spans="1:9" s="3" customFormat="1" ht="32.25" customHeight="1">
      <c r="A81" s="51" t="s">
        <v>161</v>
      </c>
      <c r="B81" s="17"/>
      <c r="C81" s="161" t="s">
        <v>164</v>
      </c>
      <c r="D81" s="161"/>
      <c r="E81" s="161"/>
      <c r="F81" s="81"/>
      <c r="G81" s="155"/>
      <c r="H81" s="155"/>
      <c r="I81" s="155"/>
    </row>
    <row r="82" spans="3:9" ht="14.25" customHeight="1">
      <c r="C82" s="163" t="s">
        <v>162</v>
      </c>
      <c r="D82" s="163"/>
      <c r="E82" s="163"/>
      <c r="G82" s="115"/>
      <c r="H82" s="115"/>
      <c r="I82" s="115"/>
    </row>
    <row r="83" spans="3:9" ht="14.25">
      <c r="C83" s="15" t="s">
        <v>163</v>
      </c>
      <c r="D83" s="116">
        <v>150</v>
      </c>
      <c r="E83" s="87">
        <v>0</v>
      </c>
      <c r="F83" s="72">
        <f>D83*E83</f>
        <v>0</v>
      </c>
      <c r="G83" s="115"/>
      <c r="H83" s="115"/>
      <c r="I83" s="115"/>
    </row>
    <row r="85" spans="1:6" ht="39.75" customHeight="1">
      <c r="A85" s="51" t="s">
        <v>137</v>
      </c>
      <c r="B85" s="17"/>
      <c r="C85" s="161" t="s">
        <v>214</v>
      </c>
      <c r="D85" s="161"/>
      <c r="E85" s="161"/>
      <c r="F85" s="81"/>
    </row>
    <row r="86" spans="3:5" ht="16.5" customHeight="1">
      <c r="C86" s="158" t="s">
        <v>212</v>
      </c>
      <c r="D86" s="158"/>
      <c r="E86" s="158"/>
    </row>
    <row r="87" spans="3:6" ht="14.25">
      <c r="C87" s="15" t="s">
        <v>134</v>
      </c>
      <c r="D87" s="18">
        <v>63</v>
      </c>
      <c r="E87" s="87">
        <v>0</v>
      </c>
      <c r="F87" s="72">
        <f>PRODUCT(D87,E87)</f>
        <v>0</v>
      </c>
    </row>
    <row r="89" spans="1:6" ht="27.75" customHeight="1">
      <c r="A89" s="51" t="s">
        <v>151</v>
      </c>
      <c r="B89" s="17"/>
      <c r="C89" s="161" t="s">
        <v>213</v>
      </c>
      <c r="D89" s="161"/>
      <c r="E89" s="161"/>
      <c r="F89" s="81"/>
    </row>
    <row r="90" spans="3:5" ht="16.5" customHeight="1">
      <c r="C90" s="158" t="s">
        <v>138</v>
      </c>
      <c r="D90" s="158"/>
      <c r="E90" s="158"/>
    </row>
    <row r="91" spans="3:6" ht="14.25">
      <c r="C91" s="15" t="s">
        <v>79</v>
      </c>
      <c r="D91" s="18">
        <v>4250</v>
      </c>
      <c r="E91" s="87">
        <v>0</v>
      </c>
      <c r="F91" s="72">
        <f>PRODUCT(D91,E91)</f>
        <v>0</v>
      </c>
    </row>
    <row r="92" spans="1:4" ht="12.75">
      <c r="A92" s="49"/>
      <c r="B92" s="10"/>
      <c r="C92" s="11"/>
      <c r="D92" s="12"/>
    </row>
    <row r="93" spans="1:7" s="2" customFormat="1" ht="12.75">
      <c r="A93" s="43" t="s">
        <v>71</v>
      </c>
      <c r="B93" s="44"/>
      <c r="C93" s="159" t="s">
        <v>72</v>
      </c>
      <c r="D93" s="160"/>
      <c r="E93" s="88"/>
      <c r="F93" s="79"/>
      <c r="G93" s="5"/>
    </row>
    <row r="95" spans="1:6" ht="15" customHeight="1">
      <c r="A95" s="51" t="s">
        <v>56</v>
      </c>
      <c r="C95" s="161" t="s">
        <v>139</v>
      </c>
      <c r="D95" s="161"/>
      <c r="E95" s="161"/>
      <c r="F95" s="81"/>
    </row>
    <row r="96" spans="3:5" ht="24.75" customHeight="1">
      <c r="C96" s="158"/>
      <c r="D96" s="158"/>
      <c r="E96" s="158"/>
    </row>
    <row r="97" spans="3:6" ht="12.75">
      <c r="C97" s="15" t="s">
        <v>57</v>
      </c>
      <c r="D97" s="18">
        <v>4250</v>
      </c>
      <c r="E97" s="87">
        <v>0</v>
      </c>
      <c r="F97" s="72">
        <f>D97*E97</f>
        <v>0</v>
      </c>
    </row>
    <row r="99" spans="1:6" ht="18" customHeight="1">
      <c r="A99" s="51" t="s">
        <v>58</v>
      </c>
      <c r="C99" s="161" t="s">
        <v>59</v>
      </c>
      <c r="D99" s="161"/>
      <c r="E99" s="161"/>
      <c r="F99" s="81"/>
    </row>
    <row r="101" spans="3:6" ht="12.75">
      <c r="C101" s="15" t="s">
        <v>57</v>
      </c>
      <c r="D101" s="18">
        <v>4250</v>
      </c>
      <c r="E101" s="87">
        <v>0</v>
      </c>
      <c r="F101" s="72">
        <f>D101*E101</f>
        <v>0</v>
      </c>
    </row>
    <row r="102" spans="3:6" ht="12.75">
      <c r="C102" s="15"/>
      <c r="F102" s="72"/>
    </row>
    <row r="103" spans="1:7" s="2" customFormat="1" ht="12.75">
      <c r="A103" s="43" t="s">
        <v>145</v>
      </c>
      <c r="B103" s="44"/>
      <c r="C103" s="159" t="s">
        <v>146</v>
      </c>
      <c r="D103" s="160"/>
      <c r="E103" s="88"/>
      <c r="F103" s="79"/>
      <c r="G103" s="5"/>
    </row>
    <row r="104" spans="1:4" ht="12.75">
      <c r="A104" s="49"/>
      <c r="B104" s="10"/>
      <c r="C104" s="11"/>
      <c r="D104" s="12"/>
    </row>
    <row r="105" spans="1:7" s="2" customFormat="1" ht="12.75">
      <c r="A105" s="43" t="s">
        <v>118</v>
      </c>
      <c r="B105" s="44"/>
      <c r="C105" s="159" t="s">
        <v>119</v>
      </c>
      <c r="D105" s="160"/>
      <c r="E105" s="88"/>
      <c r="F105" s="79"/>
      <c r="G105" s="5"/>
    </row>
    <row r="107" spans="1:6" ht="51" customHeight="1">
      <c r="A107" s="51" t="s">
        <v>235</v>
      </c>
      <c r="C107" s="161" t="s">
        <v>237</v>
      </c>
      <c r="D107" s="161"/>
      <c r="E107" s="161"/>
      <c r="F107" s="81"/>
    </row>
    <row r="108" spans="3:5" ht="13.5" customHeight="1">
      <c r="C108" s="158"/>
      <c r="D108" s="158"/>
      <c r="E108" s="158"/>
    </row>
    <row r="109" spans="3:6" ht="12.75">
      <c r="C109" s="15" t="s">
        <v>3</v>
      </c>
      <c r="D109" s="18">
        <v>45</v>
      </c>
      <c r="E109" s="87">
        <v>0</v>
      </c>
      <c r="F109" s="72">
        <f>D109*E109</f>
        <v>0</v>
      </c>
    </row>
    <row r="110" spans="1:4" ht="11.25" customHeight="1">
      <c r="A110" s="49"/>
      <c r="B110" s="10"/>
      <c r="C110" s="11"/>
      <c r="D110" s="12"/>
    </row>
    <row r="111" spans="1:7" s="2" customFormat="1" ht="15" customHeight="1">
      <c r="A111" s="43" t="s">
        <v>93</v>
      </c>
      <c r="B111" s="44"/>
      <c r="C111" s="159" t="s">
        <v>94</v>
      </c>
      <c r="D111" s="160"/>
      <c r="E111" s="88"/>
      <c r="F111" s="79"/>
      <c r="G111" s="5"/>
    </row>
    <row r="112" ht="15" customHeight="1"/>
    <row r="113" spans="1:6" ht="14.25" customHeight="1">
      <c r="A113" s="51" t="s">
        <v>95</v>
      </c>
      <c r="C113" s="161" t="s">
        <v>129</v>
      </c>
      <c r="D113" s="161"/>
      <c r="E113" s="161"/>
      <c r="F113" s="81"/>
    </row>
    <row r="115" spans="3:6" ht="14.25">
      <c r="C115" s="15" t="s">
        <v>120</v>
      </c>
      <c r="D115" s="18">
        <v>2068.77</v>
      </c>
      <c r="E115" s="87">
        <v>0</v>
      </c>
      <c r="F115" s="72">
        <f>D115*E115</f>
        <v>0</v>
      </c>
    </row>
    <row r="116" spans="1:6" ht="12.75">
      <c r="A116" s="52"/>
      <c r="B116" s="36"/>
      <c r="C116" s="37"/>
      <c r="D116" s="38"/>
      <c r="E116" s="90"/>
      <c r="F116" s="73"/>
    </row>
    <row r="117" spans="1:6" ht="13.5" thickBot="1">
      <c r="A117" s="53"/>
      <c r="B117" s="39"/>
      <c r="C117" s="40" t="s">
        <v>39</v>
      </c>
      <c r="D117" s="41"/>
      <c r="E117" s="91"/>
      <c r="F117" s="74">
        <f>SUM(F44:F116)</f>
        <v>0</v>
      </c>
    </row>
    <row r="118" spans="1:7" ht="13.5" thickTop="1">
      <c r="A118" s="54"/>
      <c r="C118" s="13"/>
      <c r="D118" s="13"/>
      <c r="F118" s="75"/>
      <c r="G118"/>
    </row>
    <row r="119" spans="1:7" s="63" customFormat="1" ht="12.75">
      <c r="A119" s="61" t="s">
        <v>20</v>
      </c>
      <c r="B119" s="62"/>
      <c r="C119" s="164" t="s">
        <v>21</v>
      </c>
      <c r="D119" s="165"/>
      <c r="E119" s="86"/>
      <c r="F119" s="77"/>
      <c r="G119" s="46"/>
    </row>
    <row r="120" spans="1:7" ht="12.75">
      <c r="A120" s="54"/>
      <c r="C120" s="13"/>
      <c r="D120" s="13"/>
      <c r="F120" s="75"/>
      <c r="G120"/>
    </row>
    <row r="121" spans="1:7" s="2" customFormat="1" ht="12.75">
      <c r="A121" s="43" t="s">
        <v>73</v>
      </c>
      <c r="B121" s="44"/>
      <c r="C121" s="159" t="s">
        <v>74</v>
      </c>
      <c r="D121" s="160"/>
      <c r="E121" s="88"/>
      <c r="F121" s="79"/>
      <c r="G121" s="5"/>
    </row>
    <row r="122" spans="1:7" s="2" customFormat="1" ht="12.75">
      <c r="A122" s="43"/>
      <c r="B122" s="44"/>
      <c r="C122" s="47"/>
      <c r="D122" s="48"/>
      <c r="E122" s="88"/>
      <c r="F122" s="79"/>
      <c r="G122" s="5"/>
    </row>
    <row r="123" spans="1:7" s="3" customFormat="1" ht="39" customHeight="1">
      <c r="A123" s="51" t="s">
        <v>65</v>
      </c>
      <c r="B123" s="17"/>
      <c r="C123" s="161" t="s">
        <v>215</v>
      </c>
      <c r="D123" s="161"/>
      <c r="E123" s="161"/>
      <c r="F123" s="81"/>
      <c r="G123" s="4"/>
    </row>
    <row r="124" spans="1:7" s="2" customFormat="1" ht="27" customHeight="1">
      <c r="A124" s="43"/>
      <c r="B124" s="44"/>
      <c r="C124" s="176" t="s">
        <v>216</v>
      </c>
      <c r="D124" s="177"/>
      <c r="E124" s="177"/>
      <c r="F124" s="82"/>
      <c r="G124" s="5"/>
    </row>
    <row r="125" spans="3:6" ht="14.25">
      <c r="C125" s="15" t="s">
        <v>134</v>
      </c>
      <c r="D125" s="144">
        <v>56.7</v>
      </c>
      <c r="E125" s="87">
        <v>0</v>
      </c>
      <c r="F125" s="72">
        <f>PRODUCT(D125,E125)</f>
        <v>0</v>
      </c>
    </row>
    <row r="127" spans="1:7" ht="12.75">
      <c r="A127" s="54"/>
      <c r="C127" s="13"/>
      <c r="D127" s="13"/>
      <c r="F127" s="75"/>
      <c r="G127"/>
    </row>
    <row r="128" spans="1:7" s="2" customFormat="1" ht="24" customHeight="1">
      <c r="A128" s="43" t="s">
        <v>75</v>
      </c>
      <c r="B128" s="44"/>
      <c r="C128" s="159" t="s">
        <v>76</v>
      </c>
      <c r="D128" s="160"/>
      <c r="E128" s="88"/>
      <c r="F128" s="79"/>
      <c r="G128" s="5"/>
    </row>
    <row r="129" spans="1:7" ht="14.25" customHeight="1">
      <c r="A129" s="54"/>
      <c r="C129" s="13"/>
      <c r="D129" s="13"/>
      <c r="F129" s="75"/>
      <c r="G129"/>
    </row>
    <row r="130" spans="1:7" s="3" customFormat="1" ht="33" customHeight="1">
      <c r="A130" s="51" t="s">
        <v>96</v>
      </c>
      <c r="B130" s="17"/>
      <c r="C130" s="161" t="s">
        <v>184</v>
      </c>
      <c r="D130" s="161"/>
      <c r="E130" s="161"/>
      <c r="F130" s="81"/>
      <c r="G130" s="4"/>
    </row>
    <row r="131" spans="3:5" ht="22.5" customHeight="1">
      <c r="C131" s="163" t="s">
        <v>217</v>
      </c>
      <c r="D131" s="163"/>
      <c r="E131" s="163"/>
    </row>
    <row r="132" spans="3:6" ht="14.25">
      <c r="C132" s="15" t="s">
        <v>1</v>
      </c>
      <c r="D132" s="144">
        <v>446</v>
      </c>
      <c r="E132" s="87">
        <v>0</v>
      </c>
      <c r="F132" s="72">
        <f>D132*E132</f>
        <v>0</v>
      </c>
    </row>
    <row r="133" spans="3:6" ht="12.75">
      <c r="C133" s="15"/>
      <c r="F133" s="72"/>
    </row>
    <row r="134" spans="1:7" s="3" customFormat="1" ht="39.75" customHeight="1">
      <c r="A134" s="51" t="s">
        <v>152</v>
      </c>
      <c r="B134" s="17"/>
      <c r="C134" s="161" t="s">
        <v>178</v>
      </c>
      <c r="D134" s="161"/>
      <c r="E134" s="161"/>
      <c r="F134" s="81"/>
      <c r="G134" s="4"/>
    </row>
    <row r="135" ht="9.75" customHeight="1"/>
    <row r="136" spans="3:6" ht="14.25">
      <c r="C136" s="15" t="s">
        <v>143</v>
      </c>
      <c r="D136" s="144">
        <v>138</v>
      </c>
      <c r="E136" s="87">
        <v>0</v>
      </c>
      <c r="F136" s="72">
        <f>D136*E136</f>
        <v>0</v>
      </c>
    </row>
    <row r="137" spans="1:7" ht="12.75">
      <c r="A137" s="54"/>
      <c r="C137" s="13"/>
      <c r="D137" s="13"/>
      <c r="F137" s="75"/>
      <c r="G137"/>
    </row>
    <row r="138" spans="1:7" s="2" customFormat="1" ht="12.75">
      <c r="A138" s="43" t="s">
        <v>52</v>
      </c>
      <c r="B138" s="44"/>
      <c r="C138" s="159" t="s">
        <v>53</v>
      </c>
      <c r="D138" s="160"/>
      <c r="E138" s="88"/>
      <c r="F138" s="79"/>
      <c r="G138" s="5"/>
    </row>
    <row r="140" spans="1:7" s="3" customFormat="1" ht="30" customHeight="1">
      <c r="A140" s="51" t="s">
        <v>218</v>
      </c>
      <c r="B140" s="17"/>
      <c r="C140" s="161" t="s">
        <v>219</v>
      </c>
      <c r="D140" s="161"/>
      <c r="E140" s="161"/>
      <c r="F140" s="81"/>
      <c r="G140" s="4"/>
    </row>
    <row r="142" spans="3:6" ht="14.25">
      <c r="C142" s="15" t="s">
        <v>143</v>
      </c>
      <c r="D142" s="18">
        <v>51</v>
      </c>
      <c r="E142" s="87">
        <v>0</v>
      </c>
      <c r="F142" s="72">
        <f>D142*E142</f>
        <v>0</v>
      </c>
    </row>
    <row r="143" spans="3:6" ht="12.75">
      <c r="C143" s="15"/>
      <c r="F143" s="72"/>
    </row>
    <row r="144" spans="1:7" s="2" customFormat="1" ht="16.5" customHeight="1">
      <c r="A144" s="43" t="s">
        <v>82</v>
      </c>
      <c r="B144" s="44"/>
      <c r="C144" s="159" t="s">
        <v>83</v>
      </c>
      <c r="D144" s="160"/>
      <c r="E144" s="88"/>
      <c r="F144" s="79"/>
      <c r="G144" s="5"/>
    </row>
    <row r="145" spans="1:7" ht="14.25" customHeight="1">
      <c r="A145" s="54"/>
      <c r="C145" s="13"/>
      <c r="D145" s="13"/>
      <c r="F145" s="75"/>
      <c r="G145"/>
    </row>
    <row r="146" spans="1:7" s="3" customFormat="1" ht="28.5" customHeight="1">
      <c r="A146" s="51" t="s">
        <v>84</v>
      </c>
      <c r="B146" s="17"/>
      <c r="C146" s="161" t="s">
        <v>155</v>
      </c>
      <c r="D146" s="161"/>
      <c r="E146" s="161"/>
      <c r="F146" s="81"/>
      <c r="G146" s="4"/>
    </row>
    <row r="147" spans="3:5" ht="12.75">
      <c r="C147" s="163"/>
      <c r="D147" s="163"/>
      <c r="E147" s="163"/>
    </row>
    <row r="148" spans="3:6" ht="14.25">
      <c r="C148" s="15" t="s">
        <v>81</v>
      </c>
      <c r="D148" s="144">
        <v>159</v>
      </c>
      <c r="E148" s="87">
        <v>0</v>
      </c>
      <c r="F148" s="72">
        <f>D148*E148</f>
        <v>0</v>
      </c>
    </row>
    <row r="149" spans="3:6" ht="12.75">
      <c r="C149" s="15"/>
      <c r="D149" s="20"/>
      <c r="F149" s="72"/>
    </row>
    <row r="150" spans="1:7" s="27" customFormat="1" ht="13.5" thickBot="1">
      <c r="A150" s="53"/>
      <c r="B150" s="58"/>
      <c r="C150" s="40" t="s">
        <v>23</v>
      </c>
      <c r="D150" s="59"/>
      <c r="E150" s="93"/>
      <c r="F150" s="83">
        <f>SUM(F123:F149)</f>
        <v>0</v>
      </c>
      <c r="G150" s="68"/>
    </row>
    <row r="151" spans="2:5" ht="13.5" thickTop="1">
      <c r="B151" s="42"/>
      <c r="C151" s="55"/>
      <c r="D151" s="56"/>
      <c r="E151" s="94"/>
    </row>
    <row r="152" spans="1:7" ht="12.75">
      <c r="A152" s="54"/>
      <c r="C152" s="13"/>
      <c r="D152" s="13"/>
      <c r="F152" s="75"/>
      <c r="G152"/>
    </row>
    <row r="153" spans="1:7" s="63" customFormat="1" ht="12.75">
      <c r="A153" s="61" t="s">
        <v>24</v>
      </c>
      <c r="B153" s="62"/>
      <c r="C153" s="164" t="s">
        <v>5</v>
      </c>
      <c r="D153" s="165"/>
      <c r="E153" s="86"/>
      <c r="F153" s="77"/>
      <c r="G153" s="46"/>
    </row>
    <row r="154" spans="1:7" s="63" customFormat="1" ht="3" customHeight="1">
      <c r="A154" s="61"/>
      <c r="B154" s="62"/>
      <c r="C154" s="108"/>
      <c r="D154" s="109"/>
      <c r="E154" s="86"/>
      <c r="F154" s="77"/>
      <c r="G154" s="46"/>
    </row>
    <row r="155" spans="1:7" s="2" customFormat="1" ht="12.75">
      <c r="A155" s="43"/>
      <c r="B155" s="44"/>
      <c r="C155" s="47"/>
      <c r="D155" s="48"/>
      <c r="E155" s="88"/>
      <c r="F155" s="79"/>
      <c r="G155" s="5"/>
    </row>
    <row r="156" spans="1:7" s="2" customFormat="1" ht="15" customHeight="1">
      <c r="A156" s="43" t="s">
        <v>126</v>
      </c>
      <c r="B156" s="44"/>
      <c r="C156" s="159" t="s">
        <v>127</v>
      </c>
      <c r="D156" s="160"/>
      <c r="E156" s="88"/>
      <c r="F156" s="79"/>
      <c r="G156" s="5"/>
    </row>
    <row r="157" spans="1:7" s="2" customFormat="1" ht="12.75">
      <c r="A157" s="43"/>
      <c r="B157" s="44"/>
      <c r="C157" s="47"/>
      <c r="D157" s="48"/>
      <c r="E157" s="88"/>
      <c r="F157" s="79"/>
      <c r="G157" s="5"/>
    </row>
    <row r="158" spans="1:7" s="2" customFormat="1" ht="15" customHeight="1">
      <c r="A158" s="43" t="s">
        <v>105</v>
      </c>
      <c r="B158" s="44"/>
      <c r="C158" s="159" t="s">
        <v>106</v>
      </c>
      <c r="D158" s="160"/>
      <c r="E158" s="88"/>
      <c r="F158" s="79"/>
      <c r="G158" s="5"/>
    </row>
    <row r="159" spans="1:7" s="2" customFormat="1" ht="12.75">
      <c r="A159" s="43"/>
      <c r="B159" s="44"/>
      <c r="C159" s="47"/>
      <c r="D159" s="48"/>
      <c r="E159" s="88"/>
      <c r="F159" s="79"/>
      <c r="G159" s="5"/>
    </row>
    <row r="160" spans="1:7" s="3" customFormat="1" ht="75.75" customHeight="1">
      <c r="A160" s="51" t="s">
        <v>158</v>
      </c>
      <c r="B160" s="17"/>
      <c r="C160" s="161" t="s">
        <v>222</v>
      </c>
      <c r="D160" s="161"/>
      <c r="E160" s="161"/>
      <c r="F160" s="81"/>
      <c r="G160" s="4"/>
    </row>
    <row r="161" ht="11.25" customHeight="1"/>
    <row r="162" spans="3:6" ht="14.25">
      <c r="C162" s="15" t="s">
        <v>81</v>
      </c>
      <c r="D162" s="144">
        <v>180</v>
      </c>
      <c r="E162" s="87">
        <v>0</v>
      </c>
      <c r="F162" s="72">
        <f>D162*E162</f>
        <v>0</v>
      </c>
    </row>
    <row r="163" spans="1:7" s="2" customFormat="1" ht="12.75">
      <c r="A163" s="43"/>
      <c r="B163" s="44"/>
      <c r="C163" s="47"/>
      <c r="D163" s="48"/>
      <c r="E163" s="88"/>
      <c r="F163" s="79"/>
      <c r="G163" s="5"/>
    </row>
    <row r="164" spans="1:7" s="3" customFormat="1" ht="54" customHeight="1">
      <c r="A164" s="51" t="s">
        <v>140</v>
      </c>
      <c r="B164" s="17"/>
      <c r="C164" s="161" t="s">
        <v>220</v>
      </c>
      <c r="D164" s="161"/>
      <c r="E164" s="161"/>
      <c r="F164" s="81"/>
      <c r="G164" s="4"/>
    </row>
    <row r="165" ht="11.25" customHeight="1"/>
    <row r="166" spans="3:6" ht="14.25">
      <c r="C166" s="15" t="s">
        <v>81</v>
      </c>
      <c r="D166" s="144">
        <v>80</v>
      </c>
      <c r="E166" s="87">
        <v>0</v>
      </c>
      <c r="F166" s="72">
        <f>D166*E166</f>
        <v>0</v>
      </c>
    </row>
    <row r="167" spans="1:7" s="135" customFormat="1" ht="12.75">
      <c r="A167" s="128"/>
      <c r="B167" s="129"/>
      <c r="C167" s="130"/>
      <c r="D167" s="131"/>
      <c r="E167" s="132"/>
      <c r="F167" s="133"/>
      <c r="G167" s="134"/>
    </row>
    <row r="168" spans="1:7" s="123" customFormat="1" ht="51" customHeight="1">
      <c r="A168" s="51" t="s">
        <v>179</v>
      </c>
      <c r="B168" s="121"/>
      <c r="C168" s="162" t="s">
        <v>183</v>
      </c>
      <c r="D168" s="162"/>
      <c r="E168" s="162"/>
      <c r="F168" s="81"/>
      <c r="G168" s="122"/>
    </row>
    <row r="169" spans="1:7" s="143" customFormat="1" ht="11.25" customHeight="1">
      <c r="A169" s="136"/>
      <c r="B169" s="137"/>
      <c r="C169" s="138"/>
      <c r="D169" s="139"/>
      <c r="E169" s="140"/>
      <c r="F169" s="141"/>
      <c r="G169" s="142"/>
    </row>
    <row r="170" spans="1:7" s="24" customFormat="1" ht="14.25">
      <c r="A170" s="51"/>
      <c r="B170" s="42"/>
      <c r="C170" s="127" t="s">
        <v>81</v>
      </c>
      <c r="D170" s="125">
        <v>108</v>
      </c>
      <c r="E170" s="94">
        <v>0</v>
      </c>
      <c r="F170" s="78">
        <f>D170*E170</f>
        <v>0</v>
      </c>
      <c r="G170" s="126"/>
    </row>
    <row r="171" spans="1:7" s="2" customFormat="1" ht="12.75">
      <c r="A171" s="43"/>
      <c r="B171" s="44"/>
      <c r="C171" s="47"/>
      <c r="D171" s="48"/>
      <c r="E171" s="88"/>
      <c r="F171" s="79"/>
      <c r="G171" s="5"/>
    </row>
    <row r="172" spans="1:7" s="2" customFormat="1" ht="15" customHeight="1">
      <c r="A172" s="43" t="s">
        <v>107</v>
      </c>
      <c r="B172" s="44"/>
      <c r="C172" s="159" t="s">
        <v>108</v>
      </c>
      <c r="D172" s="160"/>
      <c r="E172" s="88"/>
      <c r="F172" s="79"/>
      <c r="G172" s="5"/>
    </row>
    <row r="173" spans="1:7" s="123" customFormat="1" ht="51.75" customHeight="1">
      <c r="A173" s="51" t="s">
        <v>109</v>
      </c>
      <c r="B173" s="121"/>
      <c r="C173" s="162" t="s">
        <v>221</v>
      </c>
      <c r="D173" s="162"/>
      <c r="E173" s="162"/>
      <c r="F173" s="81"/>
      <c r="G173" s="122"/>
    </row>
    <row r="174" spans="1:7" s="24" customFormat="1" ht="12.75">
      <c r="A174" s="51"/>
      <c r="B174" s="42"/>
      <c r="C174" s="124"/>
      <c r="D174" s="125"/>
      <c r="E174" s="94"/>
      <c r="F174" s="78"/>
      <c r="G174" s="126"/>
    </row>
    <row r="175" spans="1:7" s="24" customFormat="1" ht="16.5" customHeight="1">
      <c r="A175" s="51"/>
      <c r="B175" s="42"/>
      <c r="C175" s="127" t="s">
        <v>81</v>
      </c>
      <c r="D175" s="125">
        <v>6</v>
      </c>
      <c r="E175" s="94">
        <v>0</v>
      </c>
      <c r="F175" s="78">
        <f>D175*E175</f>
        <v>0</v>
      </c>
      <c r="G175" s="126"/>
    </row>
    <row r="176" spans="3:7" ht="14.25" customHeight="1">
      <c r="C176" s="15"/>
      <c r="F176" s="72"/>
      <c r="G176" s="1" t="s">
        <v>85</v>
      </c>
    </row>
    <row r="177" spans="1:7" s="114" customFormat="1" ht="12.75">
      <c r="A177" s="43" t="s">
        <v>80</v>
      </c>
      <c r="B177" s="44"/>
      <c r="C177" s="159" t="s">
        <v>141</v>
      </c>
      <c r="D177" s="160"/>
      <c r="E177" s="88"/>
      <c r="F177" s="79"/>
      <c r="G177" s="113"/>
    </row>
    <row r="178" spans="1:7" s="2" customFormat="1" ht="14.25" customHeight="1">
      <c r="A178" s="43"/>
      <c r="B178" s="44"/>
      <c r="C178" s="47"/>
      <c r="D178" s="48"/>
      <c r="E178" s="88"/>
      <c r="F178" s="79"/>
      <c r="G178" s="5"/>
    </row>
    <row r="179" spans="1:7" s="3" customFormat="1" ht="51" customHeight="1">
      <c r="A179" s="51" t="s">
        <v>187</v>
      </c>
      <c r="B179" s="17"/>
      <c r="C179" s="161" t="s">
        <v>223</v>
      </c>
      <c r="D179" s="161"/>
      <c r="E179" s="161"/>
      <c r="F179" s="81"/>
      <c r="G179" s="4"/>
    </row>
    <row r="181" spans="3:9" ht="12.75">
      <c r="C181" s="15" t="s">
        <v>86</v>
      </c>
      <c r="D181" s="18">
        <v>1</v>
      </c>
      <c r="E181" s="87">
        <v>0</v>
      </c>
      <c r="F181" s="72">
        <f>D181*E181</f>
        <v>0</v>
      </c>
      <c r="I181" t="s">
        <v>87</v>
      </c>
    </row>
    <row r="182" spans="1:7" s="2" customFormat="1" ht="14.25" customHeight="1">
      <c r="A182" s="43"/>
      <c r="B182" s="44"/>
      <c r="C182" s="47"/>
      <c r="D182" s="48"/>
      <c r="E182" s="88"/>
      <c r="F182" s="79"/>
      <c r="G182" s="5"/>
    </row>
    <row r="183" spans="1:7" s="3" customFormat="1" ht="51" customHeight="1">
      <c r="A183" s="51" t="s">
        <v>187</v>
      </c>
      <c r="B183" s="17"/>
      <c r="C183" s="161" t="s">
        <v>224</v>
      </c>
      <c r="D183" s="161"/>
      <c r="E183" s="161"/>
      <c r="F183" s="81"/>
      <c r="G183" s="4"/>
    </row>
    <row r="185" spans="3:9" ht="12.75">
      <c r="C185" s="15" t="s">
        <v>86</v>
      </c>
      <c r="D185" s="18">
        <v>1</v>
      </c>
      <c r="E185" s="87">
        <v>0</v>
      </c>
      <c r="F185" s="72">
        <f>D185*E185</f>
        <v>0</v>
      </c>
      <c r="I185" t="s">
        <v>87</v>
      </c>
    </row>
    <row r="186" ht="12.75">
      <c r="D186" s="156"/>
    </row>
    <row r="187" spans="1:7" s="3" customFormat="1" ht="87.75" customHeight="1">
      <c r="A187" s="51" t="s">
        <v>173</v>
      </c>
      <c r="B187" s="17"/>
      <c r="C187" s="161" t="s">
        <v>225</v>
      </c>
      <c r="D187" s="161"/>
      <c r="E187" s="161"/>
      <c r="F187" s="81"/>
      <c r="G187" s="4"/>
    </row>
    <row r="189" spans="3:9" ht="12.75">
      <c r="C189" s="15" t="s">
        <v>86</v>
      </c>
      <c r="D189" s="18">
        <v>3</v>
      </c>
      <c r="E189" s="87">
        <v>0</v>
      </c>
      <c r="F189" s="72">
        <f>D189*E189</f>
        <v>0</v>
      </c>
      <c r="I189" t="s">
        <v>87</v>
      </c>
    </row>
    <row r="190" spans="3:7" ht="14.25" customHeight="1">
      <c r="C190" s="110"/>
      <c r="F190" s="72"/>
      <c r="G190" s="1" t="s">
        <v>85</v>
      </c>
    </row>
    <row r="191" spans="1:7" s="63" customFormat="1" ht="12.75">
      <c r="A191" s="43" t="s">
        <v>110</v>
      </c>
      <c r="B191" s="44"/>
      <c r="C191" s="159" t="s">
        <v>111</v>
      </c>
      <c r="D191" s="160"/>
      <c r="E191" s="88"/>
      <c r="F191" s="79"/>
      <c r="G191" s="46"/>
    </row>
    <row r="193" spans="1:7" s="2" customFormat="1" ht="12.75">
      <c r="A193" s="43" t="s">
        <v>26</v>
      </c>
      <c r="B193" s="44"/>
      <c r="C193" s="159" t="s">
        <v>49</v>
      </c>
      <c r="D193" s="160"/>
      <c r="E193" s="88"/>
      <c r="F193" s="79"/>
      <c r="G193" s="5"/>
    </row>
    <row r="194" spans="3:6" ht="12.75">
      <c r="C194" s="15"/>
      <c r="D194" s="20"/>
      <c r="F194" s="72"/>
    </row>
    <row r="195" spans="1:6" ht="13.5" thickBot="1">
      <c r="A195" s="53"/>
      <c r="B195" s="39"/>
      <c r="C195" s="40" t="s">
        <v>6</v>
      </c>
      <c r="D195" s="41"/>
      <c r="E195" s="91"/>
      <c r="F195" s="74">
        <f>SUM(F153:F194)</f>
        <v>0</v>
      </c>
    </row>
    <row r="196" spans="1:7" s="63" customFormat="1" ht="13.5" thickTop="1">
      <c r="A196" s="61" t="s">
        <v>27</v>
      </c>
      <c r="B196" s="62"/>
      <c r="C196" s="164" t="s">
        <v>28</v>
      </c>
      <c r="D196" s="165"/>
      <c r="E196" s="86"/>
      <c r="F196" s="77"/>
      <c r="G196" s="46"/>
    </row>
    <row r="197" spans="1:7" s="63" customFormat="1" ht="12.75">
      <c r="A197" s="43"/>
      <c r="B197" s="44"/>
      <c r="C197" s="47"/>
      <c r="D197" s="48"/>
      <c r="E197" s="88"/>
      <c r="F197" s="79"/>
      <c r="G197" s="46"/>
    </row>
    <row r="198" spans="1:7" s="2" customFormat="1" ht="12.75">
      <c r="A198" s="43" t="s">
        <v>54</v>
      </c>
      <c r="B198" s="44"/>
      <c r="C198" s="159" t="s">
        <v>125</v>
      </c>
      <c r="D198" s="160"/>
      <c r="E198" s="88"/>
      <c r="F198" s="79"/>
      <c r="G198" s="5"/>
    </row>
    <row r="199" spans="1:7" ht="13.5" customHeight="1">
      <c r="A199" s="54"/>
      <c r="C199" s="13"/>
      <c r="D199" s="13"/>
      <c r="F199" s="75"/>
      <c r="G199"/>
    </row>
    <row r="200" spans="1:7" s="3" customFormat="1" ht="38.25" customHeight="1">
      <c r="A200" s="51" t="s">
        <v>189</v>
      </c>
      <c r="B200" s="17"/>
      <c r="C200" s="161" t="s">
        <v>190</v>
      </c>
      <c r="D200" s="161"/>
      <c r="E200" s="161"/>
      <c r="F200" s="81"/>
      <c r="G200" s="4"/>
    </row>
    <row r="202" spans="3:6" ht="14.25">
      <c r="C202" s="15" t="s">
        <v>1</v>
      </c>
      <c r="D202" s="18">
        <v>23</v>
      </c>
      <c r="E202" s="87">
        <v>0</v>
      </c>
      <c r="F202" s="72">
        <f>D202*E202</f>
        <v>0</v>
      </c>
    </row>
    <row r="203" spans="1:7" s="63" customFormat="1" ht="12.75">
      <c r="A203" s="43"/>
      <c r="B203" s="44"/>
      <c r="C203" s="47"/>
      <c r="D203" s="48"/>
      <c r="E203" s="88"/>
      <c r="F203" s="79"/>
      <c r="G203" s="46"/>
    </row>
    <row r="204" spans="1:7" s="2" customFormat="1" ht="12.75">
      <c r="A204" s="43" t="s">
        <v>112</v>
      </c>
      <c r="B204" s="44"/>
      <c r="C204" s="159" t="s">
        <v>113</v>
      </c>
      <c r="D204" s="160"/>
      <c r="E204" s="88"/>
      <c r="F204" s="79"/>
      <c r="G204" s="5"/>
    </row>
    <row r="205" spans="3:6" ht="12.75">
      <c r="C205" s="15"/>
      <c r="F205" s="72"/>
    </row>
    <row r="206" spans="1:7" s="3" customFormat="1" ht="39.75" customHeight="1">
      <c r="A206" s="51" t="s">
        <v>195</v>
      </c>
      <c r="B206" s="17"/>
      <c r="C206" s="161" t="s">
        <v>196</v>
      </c>
      <c r="D206" s="161"/>
      <c r="E206" s="161"/>
      <c r="F206" s="81"/>
      <c r="G206" s="4"/>
    </row>
    <row r="208" spans="3:6" ht="12.75">
      <c r="C208" s="15" t="s">
        <v>197</v>
      </c>
      <c r="D208" s="18">
        <v>898</v>
      </c>
      <c r="E208" s="87">
        <v>0</v>
      </c>
      <c r="F208" s="72">
        <f>D208*E208</f>
        <v>0</v>
      </c>
    </row>
    <row r="209" spans="1:7" s="63" customFormat="1" ht="12.75">
      <c r="A209" s="43"/>
      <c r="B209" s="44"/>
      <c r="C209" s="47"/>
      <c r="D209" s="48"/>
      <c r="E209" s="88"/>
      <c r="F209" s="79"/>
      <c r="G209" s="46"/>
    </row>
    <row r="210" spans="1:7" s="2" customFormat="1" ht="12.75">
      <c r="A210" s="43" t="s">
        <v>130</v>
      </c>
      <c r="B210" s="44"/>
      <c r="C210" s="159" t="s">
        <v>114</v>
      </c>
      <c r="D210" s="160"/>
      <c r="E210" s="88"/>
      <c r="F210" s="79"/>
      <c r="G210" s="5"/>
    </row>
    <row r="211" spans="3:6" ht="12.75">
      <c r="C211" s="15"/>
      <c r="F211" s="72"/>
    </row>
    <row r="212" spans="1:7" s="3" customFormat="1" ht="30" customHeight="1">
      <c r="A212" s="51" t="s">
        <v>191</v>
      </c>
      <c r="B212" s="17"/>
      <c r="C212" s="161" t="s">
        <v>194</v>
      </c>
      <c r="D212" s="161"/>
      <c r="E212" s="161"/>
      <c r="F212" s="81"/>
      <c r="G212" s="4"/>
    </row>
    <row r="214" spans="3:6" ht="12.75">
      <c r="C214" s="15" t="s">
        <v>60</v>
      </c>
      <c r="D214" s="18">
        <v>22.5</v>
      </c>
      <c r="E214" s="87">
        <v>0</v>
      </c>
      <c r="F214" s="72">
        <f>PRODUCT(D214,E214)</f>
        <v>0</v>
      </c>
    </row>
    <row r="215" spans="3:6" ht="12.75">
      <c r="C215" s="15"/>
      <c r="F215" s="72"/>
    </row>
    <row r="216" spans="1:7" s="3" customFormat="1" ht="30" customHeight="1">
      <c r="A216" s="51" t="s">
        <v>192</v>
      </c>
      <c r="B216" s="17"/>
      <c r="C216" s="161" t="s">
        <v>193</v>
      </c>
      <c r="D216" s="161"/>
      <c r="E216" s="161"/>
      <c r="F216" s="81"/>
      <c r="G216" s="4"/>
    </row>
    <row r="217" spans="3:4" ht="24" customHeight="1">
      <c r="C217" s="163" t="s">
        <v>226</v>
      </c>
      <c r="D217" s="163"/>
    </row>
    <row r="218" spans="3:6" ht="12.75">
      <c r="C218" s="15" t="s">
        <v>60</v>
      </c>
      <c r="D218" s="18">
        <v>10</v>
      </c>
      <c r="E218" s="87">
        <v>0</v>
      </c>
      <c r="F218" s="72">
        <f>PRODUCT(D218,E218)</f>
        <v>0</v>
      </c>
    </row>
    <row r="219" spans="1:11" ht="12.75" customHeight="1">
      <c r="A219" s="54"/>
      <c r="C219" s="13"/>
      <c r="D219" s="13"/>
      <c r="E219" s="119"/>
      <c r="F219" s="151"/>
      <c r="G219" s="46"/>
      <c r="K219" s="152"/>
    </row>
    <row r="220" spans="3:11" ht="18" customHeight="1" hidden="1">
      <c r="C220" s="15"/>
      <c r="E220" s="119"/>
      <c r="F220" s="120"/>
      <c r="K220" s="152"/>
    </row>
    <row r="221" ht="12.75" customHeight="1"/>
    <row r="222" spans="1:7" s="2" customFormat="1" ht="12.75">
      <c r="A222" s="43" t="s">
        <v>61</v>
      </c>
      <c r="B222" s="44"/>
      <c r="C222" s="159" t="s">
        <v>62</v>
      </c>
      <c r="D222" s="160"/>
      <c r="E222" s="88"/>
      <c r="F222" s="79"/>
      <c r="G222" s="5"/>
    </row>
    <row r="223" spans="1:7" s="2" customFormat="1" ht="13.5" customHeight="1">
      <c r="A223" s="43"/>
      <c r="B223" s="44"/>
      <c r="C223" s="47"/>
      <c r="D223" s="48"/>
      <c r="E223" s="88"/>
      <c r="F223" s="79"/>
      <c r="G223" s="5"/>
    </row>
    <row r="224" spans="1:7" s="3" customFormat="1" ht="24.75" customHeight="1">
      <c r="A224" s="51" t="s">
        <v>180</v>
      </c>
      <c r="B224" s="17"/>
      <c r="C224" s="161" t="s">
        <v>181</v>
      </c>
      <c r="D224" s="161"/>
      <c r="E224" s="161"/>
      <c r="F224" s="81"/>
      <c r="G224" s="4"/>
    </row>
    <row r="225" spans="3:5" ht="15.75" customHeight="1">
      <c r="C225" s="163" t="s">
        <v>185</v>
      </c>
      <c r="D225" s="163"/>
      <c r="E225" s="163"/>
    </row>
    <row r="226" spans="3:6" ht="13.5" customHeight="1">
      <c r="C226" s="15" t="s">
        <v>182</v>
      </c>
      <c r="D226" s="18">
        <v>353</v>
      </c>
      <c r="E226" s="87">
        <v>0</v>
      </c>
      <c r="F226" s="72">
        <f>D226*E226</f>
        <v>0</v>
      </c>
    </row>
    <row r="227" spans="3:9" ht="12.75">
      <c r="C227" s="15"/>
      <c r="D227" s="116"/>
      <c r="F227" s="72"/>
      <c r="G227" s="115"/>
      <c r="H227" s="115"/>
      <c r="I227" s="115"/>
    </row>
    <row r="228" spans="1:7" s="2" customFormat="1" ht="12.75">
      <c r="A228" s="43" t="s">
        <v>160</v>
      </c>
      <c r="B228" s="44"/>
      <c r="C228" s="159" t="s">
        <v>148</v>
      </c>
      <c r="D228" s="160"/>
      <c r="E228" s="88"/>
      <c r="F228" s="79"/>
      <c r="G228" s="5"/>
    </row>
    <row r="229" spans="3:6" ht="12.75">
      <c r="C229" s="15"/>
      <c r="E229" s="119"/>
      <c r="F229" s="120"/>
    </row>
    <row r="230" spans="1:7" ht="12.75">
      <c r="A230" s="43" t="s">
        <v>147</v>
      </c>
      <c r="B230" s="44"/>
      <c r="C230" s="159" t="s">
        <v>159</v>
      </c>
      <c r="D230" s="160"/>
      <c r="E230" s="107"/>
      <c r="F230" s="105"/>
      <c r="G230" s="4"/>
    </row>
    <row r="231" spans="1:7" ht="13.5" customHeight="1">
      <c r="A231" s="54"/>
      <c r="C231" s="13"/>
      <c r="D231" s="13"/>
      <c r="F231" s="75"/>
      <c r="G231"/>
    </row>
    <row r="232" spans="1:7" s="2" customFormat="1" ht="12.75">
      <c r="A232" s="43" t="s">
        <v>131</v>
      </c>
      <c r="B232" s="44"/>
      <c r="C232" s="159" t="s">
        <v>132</v>
      </c>
      <c r="D232" s="160"/>
      <c r="E232" s="88"/>
      <c r="F232" s="79"/>
      <c r="G232" s="5"/>
    </row>
    <row r="233" spans="1:7" ht="13.5" customHeight="1">
      <c r="A233" s="54"/>
      <c r="C233" s="13"/>
      <c r="D233" s="13"/>
      <c r="F233" s="75"/>
      <c r="G233"/>
    </row>
    <row r="234" spans="1:7" s="2" customFormat="1" ht="12.75">
      <c r="A234" s="43" t="s">
        <v>63</v>
      </c>
      <c r="B234" s="44"/>
      <c r="C234" s="159" t="s">
        <v>64</v>
      </c>
      <c r="D234" s="160"/>
      <c r="E234" s="88"/>
      <c r="F234" s="79"/>
      <c r="G234" s="5"/>
    </row>
    <row r="235" spans="1:6" ht="12.75">
      <c r="A235" s="52"/>
      <c r="B235" s="36"/>
      <c r="C235" s="37"/>
      <c r="D235" s="38"/>
      <c r="E235" s="90"/>
      <c r="F235" s="73"/>
    </row>
    <row r="236" spans="1:6" ht="13.5" thickBot="1">
      <c r="A236" s="53"/>
      <c r="B236" s="39"/>
      <c r="C236" s="40" t="s">
        <v>30</v>
      </c>
      <c r="D236" s="41"/>
      <c r="E236" s="91"/>
      <c r="F236" s="74">
        <f>SUM(F203:F235)</f>
        <v>0</v>
      </c>
    </row>
    <row r="237" spans="1:256" s="63" customFormat="1" ht="13.5" thickTop="1">
      <c r="A237" s="61" t="s">
        <v>31</v>
      </c>
      <c r="B237" s="62"/>
      <c r="C237" s="164" t="s">
        <v>77</v>
      </c>
      <c r="D237" s="165"/>
      <c r="E237" s="86"/>
      <c r="F237" s="77"/>
      <c r="G237" s="43"/>
      <c r="H237" s="44"/>
      <c r="I237" s="159"/>
      <c r="J237" s="160"/>
      <c r="K237" s="45"/>
      <c r="L237" s="46"/>
      <c r="M237" s="43"/>
      <c r="N237" s="44"/>
      <c r="O237" s="159"/>
      <c r="P237" s="160"/>
      <c r="Q237" s="45"/>
      <c r="R237" s="46"/>
      <c r="S237" s="43"/>
      <c r="T237" s="44"/>
      <c r="U237" s="159"/>
      <c r="V237" s="160"/>
      <c r="W237" s="45"/>
      <c r="X237" s="46"/>
      <c r="Y237" s="43"/>
      <c r="Z237" s="44"/>
      <c r="AA237" s="159"/>
      <c r="AB237" s="160"/>
      <c r="AC237" s="45"/>
      <c r="AD237" s="46"/>
      <c r="AE237" s="43"/>
      <c r="AF237" s="44"/>
      <c r="AG237" s="159"/>
      <c r="AH237" s="160"/>
      <c r="AI237" s="45"/>
      <c r="AJ237" s="46"/>
      <c r="AK237" s="43"/>
      <c r="AL237" s="44"/>
      <c r="AM237" s="159"/>
      <c r="AN237" s="160"/>
      <c r="AO237" s="45"/>
      <c r="AP237" s="46"/>
      <c r="AQ237" s="43"/>
      <c r="AR237" s="44"/>
      <c r="AS237" s="159"/>
      <c r="AT237" s="160"/>
      <c r="AU237" s="45"/>
      <c r="AV237" s="46"/>
      <c r="AW237" s="43"/>
      <c r="AX237" s="44"/>
      <c r="AY237" s="159"/>
      <c r="AZ237" s="160"/>
      <c r="BA237" s="45"/>
      <c r="BB237" s="46"/>
      <c r="BC237" s="43"/>
      <c r="BD237" s="44"/>
      <c r="BE237" s="159"/>
      <c r="BF237" s="160"/>
      <c r="BG237" s="45"/>
      <c r="BH237" s="46"/>
      <c r="BI237" s="43"/>
      <c r="BJ237" s="44"/>
      <c r="BK237" s="159"/>
      <c r="BL237" s="160"/>
      <c r="BM237" s="45"/>
      <c r="BN237" s="46"/>
      <c r="BO237" s="43"/>
      <c r="BP237" s="44"/>
      <c r="BQ237" s="159"/>
      <c r="BR237" s="160"/>
      <c r="BS237" s="45"/>
      <c r="BT237" s="46"/>
      <c r="BU237" s="43"/>
      <c r="BV237" s="44"/>
      <c r="BW237" s="159"/>
      <c r="BX237" s="160"/>
      <c r="BY237" s="45"/>
      <c r="BZ237" s="46"/>
      <c r="CA237" s="43"/>
      <c r="CB237" s="44"/>
      <c r="CC237" s="159"/>
      <c r="CD237" s="160"/>
      <c r="CE237" s="45"/>
      <c r="CF237" s="46"/>
      <c r="CG237" s="43"/>
      <c r="CH237" s="44"/>
      <c r="CI237" s="159"/>
      <c r="CJ237" s="160"/>
      <c r="CK237" s="45"/>
      <c r="CL237" s="46"/>
      <c r="CM237" s="43"/>
      <c r="CN237" s="44"/>
      <c r="CO237" s="159"/>
      <c r="CP237" s="160"/>
      <c r="CQ237" s="45"/>
      <c r="CR237" s="46"/>
      <c r="CS237" s="43"/>
      <c r="CT237" s="44"/>
      <c r="CU237" s="159"/>
      <c r="CV237" s="160"/>
      <c r="CW237" s="45"/>
      <c r="CX237" s="46"/>
      <c r="CY237" s="43"/>
      <c r="CZ237" s="44"/>
      <c r="DA237" s="159"/>
      <c r="DB237" s="160"/>
      <c r="DC237" s="45"/>
      <c r="DD237" s="46"/>
      <c r="DE237" s="43"/>
      <c r="DF237" s="44"/>
      <c r="DG237" s="159"/>
      <c r="DH237" s="160"/>
      <c r="DI237" s="45"/>
      <c r="DJ237" s="46"/>
      <c r="DK237" s="43"/>
      <c r="DL237" s="44"/>
      <c r="DM237" s="159"/>
      <c r="DN237" s="160"/>
      <c r="DO237" s="45"/>
      <c r="DP237" s="46"/>
      <c r="DQ237" s="43"/>
      <c r="DR237" s="44"/>
      <c r="DS237" s="159"/>
      <c r="DT237" s="160"/>
      <c r="DU237" s="45"/>
      <c r="DV237" s="46"/>
      <c r="DW237" s="43"/>
      <c r="DX237" s="44"/>
      <c r="DY237" s="159"/>
      <c r="DZ237" s="160"/>
      <c r="EA237" s="45"/>
      <c r="EB237" s="46"/>
      <c r="EC237" s="43"/>
      <c r="ED237" s="44"/>
      <c r="EE237" s="159"/>
      <c r="EF237" s="160"/>
      <c r="EG237" s="45"/>
      <c r="EH237" s="46"/>
      <c r="EI237" s="43"/>
      <c r="EJ237" s="44"/>
      <c r="EK237" s="159"/>
      <c r="EL237" s="160"/>
      <c r="EM237" s="45"/>
      <c r="EN237" s="46"/>
      <c r="EO237" s="43"/>
      <c r="EP237" s="44"/>
      <c r="EQ237" s="159"/>
      <c r="ER237" s="160"/>
      <c r="ES237" s="45"/>
      <c r="ET237" s="46"/>
      <c r="EU237" s="43"/>
      <c r="EV237" s="44"/>
      <c r="EW237" s="159"/>
      <c r="EX237" s="160"/>
      <c r="EY237" s="45"/>
      <c r="EZ237" s="46"/>
      <c r="FA237" s="43"/>
      <c r="FB237" s="44"/>
      <c r="FC237" s="159"/>
      <c r="FD237" s="160"/>
      <c r="FE237" s="45"/>
      <c r="FF237" s="46"/>
      <c r="FG237" s="43"/>
      <c r="FH237" s="44"/>
      <c r="FI237" s="159"/>
      <c r="FJ237" s="160"/>
      <c r="FK237" s="45"/>
      <c r="FL237" s="46"/>
      <c r="FM237" s="43"/>
      <c r="FN237" s="44"/>
      <c r="FO237" s="159"/>
      <c r="FP237" s="160"/>
      <c r="FQ237" s="45"/>
      <c r="FR237" s="46"/>
      <c r="FS237" s="43"/>
      <c r="FT237" s="44"/>
      <c r="FU237" s="159"/>
      <c r="FV237" s="160"/>
      <c r="FW237" s="45"/>
      <c r="FX237" s="46"/>
      <c r="FY237" s="43"/>
      <c r="FZ237" s="44"/>
      <c r="GA237" s="159"/>
      <c r="GB237" s="160"/>
      <c r="GC237" s="45"/>
      <c r="GD237" s="46"/>
      <c r="GE237" s="43"/>
      <c r="GF237" s="44"/>
      <c r="GG237" s="159"/>
      <c r="GH237" s="160"/>
      <c r="GI237" s="45"/>
      <c r="GJ237" s="46"/>
      <c r="GK237" s="43"/>
      <c r="GL237" s="44"/>
      <c r="GM237" s="159"/>
      <c r="GN237" s="160"/>
      <c r="GO237" s="45"/>
      <c r="GP237" s="46"/>
      <c r="GQ237" s="43"/>
      <c r="GR237" s="44"/>
      <c r="GS237" s="159"/>
      <c r="GT237" s="160"/>
      <c r="GU237" s="45"/>
      <c r="GV237" s="46"/>
      <c r="GW237" s="43"/>
      <c r="GX237" s="44"/>
      <c r="GY237" s="159"/>
      <c r="GZ237" s="160"/>
      <c r="HA237" s="45"/>
      <c r="HB237" s="46"/>
      <c r="HC237" s="43"/>
      <c r="HD237" s="44"/>
      <c r="HE237" s="159"/>
      <c r="HF237" s="160"/>
      <c r="HG237" s="45"/>
      <c r="HH237" s="46"/>
      <c r="HI237" s="43"/>
      <c r="HJ237" s="44"/>
      <c r="HK237" s="159"/>
      <c r="HL237" s="160"/>
      <c r="HM237" s="45"/>
      <c r="HN237" s="46"/>
      <c r="HO237" s="43"/>
      <c r="HP237" s="44"/>
      <c r="HQ237" s="159"/>
      <c r="HR237" s="160"/>
      <c r="HS237" s="45"/>
      <c r="HT237" s="46"/>
      <c r="HU237" s="43"/>
      <c r="HV237" s="44"/>
      <c r="HW237" s="159"/>
      <c r="HX237" s="160"/>
      <c r="HY237" s="45"/>
      <c r="HZ237" s="46"/>
      <c r="IA237" s="43"/>
      <c r="IB237" s="44"/>
      <c r="IC237" s="159"/>
      <c r="ID237" s="160"/>
      <c r="IE237" s="45"/>
      <c r="IF237" s="46"/>
      <c r="IG237" s="43"/>
      <c r="IH237" s="44"/>
      <c r="II237" s="159"/>
      <c r="IJ237" s="160"/>
      <c r="IK237" s="45"/>
      <c r="IL237" s="46"/>
      <c r="IM237" s="43"/>
      <c r="IN237" s="44"/>
      <c r="IO237" s="159"/>
      <c r="IP237" s="160"/>
      <c r="IQ237" s="45"/>
      <c r="IR237" s="46"/>
      <c r="IS237" s="43"/>
      <c r="IT237" s="44"/>
      <c r="IU237" s="159"/>
      <c r="IV237" s="160"/>
    </row>
    <row r="238" spans="1:256" s="63" customFormat="1" ht="12.75">
      <c r="A238" s="43"/>
      <c r="B238" s="44"/>
      <c r="C238" s="47"/>
      <c r="D238" s="48"/>
      <c r="E238" s="88"/>
      <c r="F238" s="79"/>
      <c r="G238" s="43"/>
      <c r="H238" s="44"/>
      <c r="I238" s="47"/>
      <c r="J238" s="48"/>
      <c r="K238" s="45"/>
      <c r="L238" s="46"/>
      <c r="M238" s="43"/>
      <c r="N238" s="44"/>
      <c r="O238" s="47"/>
      <c r="P238" s="48"/>
      <c r="Q238" s="45"/>
      <c r="R238" s="46"/>
      <c r="S238" s="43"/>
      <c r="T238" s="44"/>
      <c r="U238" s="47"/>
      <c r="V238" s="48"/>
      <c r="W238" s="45"/>
      <c r="X238" s="46"/>
      <c r="Y238" s="43"/>
      <c r="Z238" s="44"/>
      <c r="AA238" s="47"/>
      <c r="AB238" s="48"/>
      <c r="AC238" s="45"/>
      <c r="AD238" s="46"/>
      <c r="AE238" s="43"/>
      <c r="AF238" s="44"/>
      <c r="AG238" s="47"/>
      <c r="AH238" s="48"/>
      <c r="AI238" s="45"/>
      <c r="AJ238" s="46"/>
      <c r="AK238" s="43"/>
      <c r="AL238" s="44"/>
      <c r="AM238" s="47"/>
      <c r="AN238" s="48"/>
      <c r="AO238" s="45"/>
      <c r="AP238" s="46"/>
      <c r="AQ238" s="43"/>
      <c r="AR238" s="44"/>
      <c r="AS238" s="47"/>
      <c r="AT238" s="48"/>
      <c r="AU238" s="45"/>
      <c r="AV238" s="46"/>
      <c r="AW238" s="43"/>
      <c r="AX238" s="44"/>
      <c r="AY238" s="47"/>
      <c r="AZ238" s="48"/>
      <c r="BA238" s="45"/>
      <c r="BB238" s="46"/>
      <c r="BC238" s="43"/>
      <c r="BD238" s="44"/>
      <c r="BE238" s="47"/>
      <c r="BF238" s="48"/>
      <c r="BG238" s="45"/>
      <c r="BH238" s="46"/>
      <c r="BI238" s="43"/>
      <c r="BJ238" s="44"/>
      <c r="BK238" s="47"/>
      <c r="BL238" s="48"/>
      <c r="BM238" s="45"/>
      <c r="BN238" s="46"/>
      <c r="BO238" s="43"/>
      <c r="BP238" s="44"/>
      <c r="BQ238" s="47"/>
      <c r="BR238" s="48"/>
      <c r="BS238" s="45"/>
      <c r="BT238" s="46"/>
      <c r="BU238" s="43"/>
      <c r="BV238" s="44"/>
      <c r="BW238" s="47"/>
      <c r="BX238" s="48"/>
      <c r="BY238" s="45"/>
      <c r="BZ238" s="46"/>
      <c r="CA238" s="43"/>
      <c r="CB238" s="44"/>
      <c r="CC238" s="47"/>
      <c r="CD238" s="48"/>
      <c r="CE238" s="45"/>
      <c r="CF238" s="46"/>
      <c r="CG238" s="43"/>
      <c r="CH238" s="44"/>
      <c r="CI238" s="47"/>
      <c r="CJ238" s="48"/>
      <c r="CK238" s="45"/>
      <c r="CL238" s="46"/>
      <c r="CM238" s="43"/>
      <c r="CN238" s="44"/>
      <c r="CO238" s="47"/>
      <c r="CP238" s="48"/>
      <c r="CQ238" s="45"/>
      <c r="CR238" s="46"/>
      <c r="CS238" s="43"/>
      <c r="CT238" s="44"/>
      <c r="CU238" s="47"/>
      <c r="CV238" s="48"/>
      <c r="CW238" s="45"/>
      <c r="CX238" s="46"/>
      <c r="CY238" s="43"/>
      <c r="CZ238" s="44"/>
      <c r="DA238" s="47"/>
      <c r="DB238" s="48"/>
      <c r="DC238" s="45"/>
      <c r="DD238" s="46"/>
      <c r="DE238" s="43"/>
      <c r="DF238" s="44"/>
      <c r="DG238" s="47"/>
      <c r="DH238" s="48"/>
      <c r="DI238" s="45"/>
      <c r="DJ238" s="46"/>
      <c r="DK238" s="43"/>
      <c r="DL238" s="44"/>
      <c r="DM238" s="47"/>
      <c r="DN238" s="48"/>
      <c r="DO238" s="45"/>
      <c r="DP238" s="46"/>
      <c r="DQ238" s="43"/>
      <c r="DR238" s="44"/>
      <c r="DS238" s="47"/>
      <c r="DT238" s="48"/>
      <c r="DU238" s="45"/>
      <c r="DV238" s="46"/>
      <c r="DW238" s="43"/>
      <c r="DX238" s="44"/>
      <c r="DY238" s="47"/>
      <c r="DZ238" s="48"/>
      <c r="EA238" s="45"/>
      <c r="EB238" s="46"/>
      <c r="EC238" s="43"/>
      <c r="ED238" s="44"/>
      <c r="EE238" s="47"/>
      <c r="EF238" s="48"/>
      <c r="EG238" s="45"/>
      <c r="EH238" s="46"/>
      <c r="EI238" s="43"/>
      <c r="EJ238" s="44"/>
      <c r="EK238" s="47"/>
      <c r="EL238" s="48"/>
      <c r="EM238" s="45"/>
      <c r="EN238" s="46"/>
      <c r="EO238" s="43"/>
      <c r="EP238" s="44"/>
      <c r="EQ238" s="47"/>
      <c r="ER238" s="48"/>
      <c r="ES238" s="45"/>
      <c r="ET238" s="46"/>
      <c r="EU238" s="43"/>
      <c r="EV238" s="44"/>
      <c r="EW238" s="47"/>
      <c r="EX238" s="48"/>
      <c r="EY238" s="45"/>
      <c r="EZ238" s="46"/>
      <c r="FA238" s="43"/>
      <c r="FB238" s="44"/>
      <c r="FC238" s="47"/>
      <c r="FD238" s="48"/>
      <c r="FE238" s="45"/>
      <c r="FF238" s="46"/>
      <c r="FG238" s="43"/>
      <c r="FH238" s="44"/>
      <c r="FI238" s="47"/>
      <c r="FJ238" s="48"/>
      <c r="FK238" s="45"/>
      <c r="FL238" s="46"/>
      <c r="FM238" s="43"/>
      <c r="FN238" s="44"/>
      <c r="FO238" s="47"/>
      <c r="FP238" s="48"/>
      <c r="FQ238" s="45"/>
      <c r="FR238" s="46"/>
      <c r="FS238" s="43"/>
      <c r="FT238" s="44"/>
      <c r="FU238" s="47"/>
      <c r="FV238" s="48"/>
      <c r="FW238" s="45"/>
      <c r="FX238" s="46"/>
      <c r="FY238" s="43"/>
      <c r="FZ238" s="44"/>
      <c r="GA238" s="47"/>
      <c r="GB238" s="48"/>
      <c r="GC238" s="45"/>
      <c r="GD238" s="46"/>
      <c r="GE238" s="43"/>
      <c r="GF238" s="44"/>
      <c r="GG238" s="47"/>
      <c r="GH238" s="48"/>
      <c r="GI238" s="45"/>
      <c r="GJ238" s="46"/>
      <c r="GK238" s="43"/>
      <c r="GL238" s="44"/>
      <c r="GM238" s="47"/>
      <c r="GN238" s="48"/>
      <c r="GO238" s="45"/>
      <c r="GP238" s="46"/>
      <c r="GQ238" s="43"/>
      <c r="GR238" s="44"/>
      <c r="GS238" s="47"/>
      <c r="GT238" s="48"/>
      <c r="GU238" s="45"/>
      <c r="GV238" s="46"/>
      <c r="GW238" s="43"/>
      <c r="GX238" s="44"/>
      <c r="GY238" s="47"/>
      <c r="GZ238" s="48"/>
      <c r="HA238" s="45"/>
      <c r="HB238" s="46"/>
      <c r="HC238" s="43"/>
      <c r="HD238" s="44"/>
      <c r="HE238" s="47"/>
      <c r="HF238" s="48"/>
      <c r="HG238" s="45"/>
      <c r="HH238" s="46"/>
      <c r="HI238" s="43"/>
      <c r="HJ238" s="44"/>
      <c r="HK238" s="47"/>
      <c r="HL238" s="48"/>
      <c r="HM238" s="45"/>
      <c r="HN238" s="46"/>
      <c r="HO238" s="43"/>
      <c r="HP238" s="44"/>
      <c r="HQ238" s="47"/>
      <c r="HR238" s="48"/>
      <c r="HS238" s="45"/>
      <c r="HT238" s="46"/>
      <c r="HU238" s="43"/>
      <c r="HV238" s="44"/>
      <c r="HW238" s="47"/>
      <c r="HX238" s="48"/>
      <c r="HY238" s="45"/>
      <c r="HZ238" s="46"/>
      <c r="IA238" s="43"/>
      <c r="IB238" s="44"/>
      <c r="IC238" s="47"/>
      <c r="ID238" s="48"/>
      <c r="IE238" s="45"/>
      <c r="IF238" s="46"/>
      <c r="IG238" s="43"/>
      <c r="IH238" s="44"/>
      <c r="II238" s="47"/>
      <c r="IJ238" s="48"/>
      <c r="IK238" s="45"/>
      <c r="IL238" s="46"/>
      <c r="IM238" s="43"/>
      <c r="IN238" s="44"/>
      <c r="IO238" s="47"/>
      <c r="IP238" s="48"/>
      <c r="IQ238" s="45"/>
      <c r="IR238" s="46"/>
      <c r="IS238" s="43"/>
      <c r="IT238" s="44"/>
      <c r="IU238" s="47"/>
      <c r="IV238" s="48"/>
    </row>
    <row r="239" spans="1:7" s="3" customFormat="1" ht="12.75" customHeight="1">
      <c r="A239" s="64" t="s">
        <v>66</v>
      </c>
      <c r="B239" s="17"/>
      <c r="C239" s="175" t="s">
        <v>67</v>
      </c>
      <c r="D239" s="161"/>
      <c r="E239" s="161"/>
      <c r="F239" s="81"/>
      <c r="G239" s="4"/>
    </row>
    <row r="240" spans="3:6" ht="13.5" customHeight="1">
      <c r="C240" s="15"/>
      <c r="D240" s="20"/>
      <c r="F240" s="72"/>
    </row>
    <row r="241" spans="1:7" s="3" customFormat="1" ht="28.5" customHeight="1">
      <c r="A241" s="51" t="s">
        <v>227</v>
      </c>
      <c r="B241" s="17"/>
      <c r="C241" s="158" t="s">
        <v>228</v>
      </c>
      <c r="D241" s="158"/>
      <c r="E241" s="158"/>
      <c r="F241" s="81"/>
      <c r="G241" s="4"/>
    </row>
    <row r="242" ht="14.25" customHeight="1"/>
    <row r="243" spans="3:6" ht="12.75">
      <c r="C243" s="15" t="s">
        <v>3</v>
      </c>
      <c r="D243" s="20">
        <v>13</v>
      </c>
      <c r="E243" s="87">
        <v>0</v>
      </c>
      <c r="F243" s="72">
        <f>D243*E243</f>
        <v>0</v>
      </c>
    </row>
    <row r="244" spans="3:6" ht="13.5" customHeight="1">
      <c r="C244" s="15"/>
      <c r="D244" s="20"/>
      <c r="F244" s="72"/>
    </row>
    <row r="245" spans="3:6" ht="13.5" customHeight="1">
      <c r="C245" s="15"/>
      <c r="D245" s="20"/>
      <c r="F245" s="72"/>
    </row>
    <row r="246" spans="1:7" s="3" customFormat="1" ht="16.5" customHeight="1">
      <c r="A246" s="51" t="s">
        <v>229</v>
      </c>
      <c r="B246" s="17"/>
      <c r="C246" s="158" t="s">
        <v>230</v>
      </c>
      <c r="D246" s="158"/>
      <c r="E246" s="158"/>
      <c r="F246" s="81"/>
      <c r="G246" s="4"/>
    </row>
    <row r="247" ht="14.25" customHeight="1"/>
    <row r="248" spans="3:6" ht="12.75">
      <c r="C248" s="15" t="s">
        <v>231</v>
      </c>
      <c r="D248" s="20">
        <v>52</v>
      </c>
      <c r="E248" s="87">
        <v>0</v>
      </c>
      <c r="F248" s="72">
        <f>D248*E248</f>
        <v>0</v>
      </c>
    </row>
    <row r="249" spans="3:6" ht="13.5" customHeight="1">
      <c r="C249" s="15"/>
      <c r="D249" s="20"/>
      <c r="F249" s="72"/>
    </row>
    <row r="250" spans="1:7" s="3" customFormat="1" ht="16.5" customHeight="1">
      <c r="A250" s="51" t="s">
        <v>232</v>
      </c>
      <c r="B250" s="17"/>
      <c r="C250" s="158" t="s">
        <v>233</v>
      </c>
      <c r="D250" s="158"/>
      <c r="E250" s="158"/>
      <c r="F250" s="81"/>
      <c r="G250" s="4"/>
    </row>
    <row r="251" spans="3:6" ht="12.75">
      <c r="C251" s="15" t="s">
        <v>3</v>
      </c>
      <c r="D251" s="20">
        <v>2</v>
      </c>
      <c r="E251" s="87">
        <v>0</v>
      </c>
      <c r="F251" s="72">
        <f>D251*E251</f>
        <v>0</v>
      </c>
    </row>
    <row r="252" spans="1:6" ht="12.75">
      <c r="A252" s="43"/>
      <c r="B252" s="44"/>
      <c r="C252" s="47"/>
      <c r="D252" s="48"/>
      <c r="E252" s="107"/>
      <c r="F252" s="105"/>
    </row>
    <row r="253" spans="1:6" ht="12.75">
      <c r="A253" s="64" t="s">
        <v>121</v>
      </c>
      <c r="B253" s="17"/>
      <c r="C253" s="175" t="s">
        <v>122</v>
      </c>
      <c r="D253" s="161"/>
      <c r="E253" s="161"/>
      <c r="F253" s="106"/>
    </row>
    <row r="254" spans="1:256" s="63" customFormat="1" ht="12.75">
      <c r="A254" s="43"/>
      <c r="B254" s="44"/>
      <c r="C254" s="47"/>
      <c r="D254" s="48"/>
      <c r="E254" s="88"/>
      <c r="F254" s="79"/>
      <c r="G254" s="43"/>
      <c r="H254" s="44"/>
      <c r="I254" s="47"/>
      <c r="J254" s="48"/>
      <c r="K254" s="45"/>
      <c r="L254" s="46"/>
      <c r="M254" s="43"/>
      <c r="N254" s="44"/>
      <c r="O254" s="47"/>
      <c r="P254" s="48"/>
      <c r="Q254" s="45"/>
      <c r="R254" s="46"/>
      <c r="S254" s="43"/>
      <c r="T254" s="44"/>
      <c r="U254" s="47"/>
      <c r="V254" s="48"/>
      <c r="W254" s="45"/>
      <c r="X254" s="46"/>
      <c r="Y254" s="43"/>
      <c r="Z254" s="44"/>
      <c r="AA254" s="47"/>
      <c r="AB254" s="48"/>
      <c r="AC254" s="45"/>
      <c r="AD254" s="46"/>
      <c r="AE254" s="43"/>
      <c r="AF254" s="44"/>
      <c r="AG254" s="47"/>
      <c r="AH254" s="48"/>
      <c r="AI254" s="45"/>
      <c r="AJ254" s="46"/>
      <c r="AK254" s="43"/>
      <c r="AL254" s="44"/>
      <c r="AM254" s="47"/>
      <c r="AN254" s="48"/>
      <c r="AO254" s="45"/>
      <c r="AP254" s="46"/>
      <c r="AQ254" s="43"/>
      <c r="AR254" s="44"/>
      <c r="AS254" s="47"/>
      <c r="AT254" s="48"/>
      <c r="AU254" s="45"/>
      <c r="AV254" s="46"/>
      <c r="AW254" s="43"/>
      <c r="AX254" s="44"/>
      <c r="AY254" s="47"/>
      <c r="AZ254" s="48"/>
      <c r="BA254" s="45"/>
      <c r="BB254" s="46"/>
      <c r="BC254" s="43"/>
      <c r="BD254" s="44"/>
      <c r="BE254" s="47"/>
      <c r="BF254" s="48"/>
      <c r="BG254" s="45"/>
      <c r="BH254" s="46"/>
      <c r="BI254" s="43"/>
      <c r="BJ254" s="44"/>
      <c r="BK254" s="47"/>
      <c r="BL254" s="48"/>
      <c r="BM254" s="45"/>
      <c r="BN254" s="46"/>
      <c r="BO254" s="43"/>
      <c r="BP254" s="44"/>
      <c r="BQ254" s="47"/>
      <c r="BR254" s="48"/>
      <c r="BS254" s="45"/>
      <c r="BT254" s="46"/>
      <c r="BU254" s="43"/>
      <c r="BV254" s="44"/>
      <c r="BW254" s="47"/>
      <c r="BX254" s="48"/>
      <c r="BY254" s="45"/>
      <c r="BZ254" s="46"/>
      <c r="CA254" s="43"/>
      <c r="CB254" s="44"/>
      <c r="CC254" s="47"/>
      <c r="CD254" s="48"/>
      <c r="CE254" s="45"/>
      <c r="CF254" s="46"/>
      <c r="CG254" s="43"/>
      <c r="CH254" s="44"/>
      <c r="CI254" s="47"/>
      <c r="CJ254" s="48"/>
      <c r="CK254" s="45"/>
      <c r="CL254" s="46"/>
      <c r="CM254" s="43"/>
      <c r="CN254" s="44"/>
      <c r="CO254" s="47"/>
      <c r="CP254" s="48"/>
      <c r="CQ254" s="45"/>
      <c r="CR254" s="46"/>
      <c r="CS254" s="43"/>
      <c r="CT254" s="44"/>
      <c r="CU254" s="47"/>
      <c r="CV254" s="48"/>
      <c r="CW254" s="45"/>
      <c r="CX254" s="46"/>
      <c r="CY254" s="43"/>
      <c r="CZ254" s="44"/>
      <c r="DA254" s="47"/>
      <c r="DB254" s="48"/>
      <c r="DC254" s="45"/>
      <c r="DD254" s="46"/>
      <c r="DE254" s="43"/>
      <c r="DF254" s="44"/>
      <c r="DG254" s="47"/>
      <c r="DH254" s="48"/>
      <c r="DI254" s="45"/>
      <c r="DJ254" s="46"/>
      <c r="DK254" s="43"/>
      <c r="DL254" s="44"/>
      <c r="DM254" s="47"/>
      <c r="DN254" s="48"/>
      <c r="DO254" s="45"/>
      <c r="DP254" s="46"/>
      <c r="DQ254" s="43"/>
      <c r="DR254" s="44"/>
      <c r="DS254" s="47"/>
      <c r="DT254" s="48"/>
      <c r="DU254" s="45"/>
      <c r="DV254" s="46"/>
      <c r="DW254" s="43"/>
      <c r="DX254" s="44"/>
      <c r="DY254" s="47"/>
      <c r="DZ254" s="48"/>
      <c r="EA254" s="45"/>
      <c r="EB254" s="46"/>
      <c r="EC254" s="43"/>
      <c r="ED254" s="44"/>
      <c r="EE254" s="47"/>
      <c r="EF254" s="48"/>
      <c r="EG254" s="45"/>
      <c r="EH254" s="46"/>
      <c r="EI254" s="43"/>
      <c r="EJ254" s="44"/>
      <c r="EK254" s="47"/>
      <c r="EL254" s="48"/>
      <c r="EM254" s="45"/>
      <c r="EN254" s="46"/>
      <c r="EO254" s="43"/>
      <c r="EP254" s="44"/>
      <c r="EQ254" s="47"/>
      <c r="ER254" s="48"/>
      <c r="ES254" s="45"/>
      <c r="ET254" s="46"/>
      <c r="EU254" s="43"/>
      <c r="EV254" s="44"/>
      <c r="EW254" s="47"/>
      <c r="EX254" s="48"/>
      <c r="EY254" s="45"/>
      <c r="EZ254" s="46"/>
      <c r="FA254" s="43"/>
      <c r="FB254" s="44"/>
      <c r="FC254" s="47"/>
      <c r="FD254" s="48"/>
      <c r="FE254" s="45"/>
      <c r="FF254" s="46"/>
      <c r="FG254" s="43"/>
      <c r="FH254" s="44"/>
      <c r="FI254" s="47"/>
      <c r="FJ254" s="48"/>
      <c r="FK254" s="45"/>
      <c r="FL254" s="46"/>
      <c r="FM254" s="43"/>
      <c r="FN254" s="44"/>
      <c r="FO254" s="47"/>
      <c r="FP254" s="48"/>
      <c r="FQ254" s="45"/>
      <c r="FR254" s="46"/>
      <c r="FS254" s="43"/>
      <c r="FT254" s="44"/>
      <c r="FU254" s="47"/>
      <c r="FV254" s="48"/>
      <c r="FW254" s="45"/>
      <c r="FX254" s="46"/>
      <c r="FY254" s="43"/>
      <c r="FZ254" s="44"/>
      <c r="GA254" s="47"/>
      <c r="GB254" s="48"/>
      <c r="GC254" s="45"/>
      <c r="GD254" s="46"/>
      <c r="GE254" s="43"/>
      <c r="GF254" s="44"/>
      <c r="GG254" s="47"/>
      <c r="GH254" s="48"/>
      <c r="GI254" s="45"/>
      <c r="GJ254" s="46"/>
      <c r="GK254" s="43"/>
      <c r="GL254" s="44"/>
      <c r="GM254" s="47"/>
      <c r="GN254" s="48"/>
      <c r="GO254" s="45"/>
      <c r="GP254" s="46"/>
      <c r="GQ254" s="43"/>
      <c r="GR254" s="44"/>
      <c r="GS254" s="47"/>
      <c r="GT254" s="48"/>
      <c r="GU254" s="45"/>
      <c r="GV254" s="46"/>
      <c r="GW254" s="43"/>
      <c r="GX254" s="44"/>
      <c r="GY254" s="47"/>
      <c r="GZ254" s="48"/>
      <c r="HA254" s="45"/>
      <c r="HB254" s="46"/>
      <c r="HC254" s="43"/>
      <c r="HD254" s="44"/>
      <c r="HE254" s="47"/>
      <c r="HF254" s="48"/>
      <c r="HG254" s="45"/>
      <c r="HH254" s="46"/>
      <c r="HI254" s="43"/>
      <c r="HJ254" s="44"/>
      <c r="HK254" s="47"/>
      <c r="HL254" s="48"/>
      <c r="HM254" s="45"/>
      <c r="HN254" s="46"/>
      <c r="HO254" s="43"/>
      <c r="HP254" s="44"/>
      <c r="HQ254" s="47"/>
      <c r="HR254" s="48"/>
      <c r="HS254" s="45"/>
      <c r="HT254" s="46"/>
      <c r="HU254" s="43"/>
      <c r="HV254" s="44"/>
      <c r="HW254" s="47"/>
      <c r="HX254" s="48"/>
      <c r="HY254" s="45"/>
      <c r="HZ254" s="46"/>
      <c r="IA254" s="43"/>
      <c r="IB254" s="44"/>
      <c r="IC254" s="47"/>
      <c r="ID254" s="48"/>
      <c r="IE254" s="45"/>
      <c r="IF254" s="46"/>
      <c r="IG254" s="43"/>
      <c r="IH254" s="44"/>
      <c r="II254" s="47"/>
      <c r="IJ254" s="48"/>
      <c r="IK254" s="45"/>
      <c r="IL254" s="46"/>
      <c r="IM254" s="43"/>
      <c r="IN254" s="44"/>
      <c r="IO254" s="47"/>
      <c r="IP254" s="48"/>
      <c r="IQ254" s="45"/>
      <c r="IR254" s="46"/>
      <c r="IS254" s="43"/>
      <c r="IT254" s="44"/>
      <c r="IU254" s="47"/>
      <c r="IV254" s="48"/>
    </row>
    <row r="255" spans="1:7" s="3" customFormat="1" ht="17.25" customHeight="1">
      <c r="A255" s="64" t="s">
        <v>89</v>
      </c>
      <c r="B255" s="17"/>
      <c r="C255" s="175" t="s">
        <v>156</v>
      </c>
      <c r="D255" s="161"/>
      <c r="E255" s="161"/>
      <c r="F255" s="81"/>
      <c r="G255" s="4"/>
    </row>
    <row r="256" spans="1:7" s="3" customFormat="1" ht="12.75" customHeight="1">
      <c r="A256" s="51"/>
      <c r="B256" s="17"/>
      <c r="C256" s="14"/>
      <c r="D256" s="14"/>
      <c r="E256" s="89"/>
      <c r="F256" s="81"/>
      <c r="G256" s="4"/>
    </row>
    <row r="257" spans="3:6" ht="0.75" customHeight="1">
      <c r="C257" s="15"/>
      <c r="D257" s="20"/>
      <c r="F257" s="72"/>
    </row>
    <row r="258" spans="3:6" ht="12.75" hidden="1">
      <c r="C258" s="15"/>
      <c r="D258" s="20"/>
      <c r="F258" s="72"/>
    </row>
    <row r="259" spans="1:6" ht="13.5" thickBot="1">
      <c r="A259" s="53"/>
      <c r="B259" s="39"/>
      <c r="C259" s="40" t="s">
        <v>128</v>
      </c>
      <c r="D259" s="41"/>
      <c r="E259" s="91"/>
      <c r="F259" s="74">
        <f>SUM(F242:F258)</f>
        <v>0</v>
      </c>
    </row>
    <row r="260" spans="3:6" ht="13.5" thickTop="1">
      <c r="C260" s="15"/>
      <c r="D260" s="20"/>
      <c r="F260" s="72"/>
    </row>
    <row r="261" spans="1:7" ht="12.75">
      <c r="A261" s="54"/>
      <c r="C261" s="13"/>
      <c r="D261" s="13"/>
      <c r="F261" s="75"/>
      <c r="G261"/>
    </row>
    <row r="262" spans="1:256" s="63" customFormat="1" ht="12.75" customHeight="1">
      <c r="A262" s="61" t="s">
        <v>32</v>
      </c>
      <c r="B262" s="62"/>
      <c r="C262" s="164" t="s">
        <v>33</v>
      </c>
      <c r="D262" s="165"/>
      <c r="E262" s="86"/>
      <c r="F262" s="77"/>
      <c r="G262" s="43"/>
      <c r="H262" s="44"/>
      <c r="I262" s="159"/>
      <c r="J262" s="160"/>
      <c r="K262" s="45"/>
      <c r="L262" s="46"/>
      <c r="M262" s="43"/>
      <c r="N262" s="44"/>
      <c r="O262" s="159"/>
      <c r="P262" s="160"/>
      <c r="Q262" s="45"/>
      <c r="R262" s="46"/>
      <c r="S262" s="43"/>
      <c r="T262" s="44"/>
      <c r="U262" s="159"/>
      <c r="V262" s="160"/>
      <c r="W262" s="45"/>
      <c r="X262" s="46"/>
      <c r="Y262" s="43"/>
      <c r="Z262" s="44"/>
      <c r="AA262" s="159"/>
      <c r="AB262" s="160"/>
      <c r="AC262" s="45"/>
      <c r="AD262" s="46"/>
      <c r="AE262" s="43"/>
      <c r="AF262" s="44"/>
      <c r="AG262" s="159"/>
      <c r="AH262" s="160"/>
      <c r="AI262" s="45"/>
      <c r="AJ262" s="46"/>
      <c r="AK262" s="43"/>
      <c r="AL262" s="44"/>
      <c r="AM262" s="159"/>
      <c r="AN262" s="160"/>
      <c r="AO262" s="45"/>
      <c r="AP262" s="46"/>
      <c r="AQ262" s="43"/>
      <c r="AR262" s="44"/>
      <c r="AS262" s="159"/>
      <c r="AT262" s="160"/>
      <c r="AU262" s="45"/>
      <c r="AV262" s="46"/>
      <c r="AW262" s="43"/>
      <c r="AX262" s="44"/>
      <c r="AY262" s="159"/>
      <c r="AZ262" s="160"/>
      <c r="BA262" s="45"/>
      <c r="BB262" s="46"/>
      <c r="BC262" s="43"/>
      <c r="BD262" s="44"/>
      <c r="BE262" s="159"/>
      <c r="BF262" s="160"/>
      <c r="BG262" s="45"/>
      <c r="BH262" s="46"/>
      <c r="BI262" s="43"/>
      <c r="BJ262" s="44"/>
      <c r="BK262" s="159"/>
      <c r="BL262" s="160"/>
      <c r="BM262" s="45"/>
      <c r="BN262" s="46"/>
      <c r="BO262" s="43"/>
      <c r="BP262" s="44"/>
      <c r="BQ262" s="159"/>
      <c r="BR262" s="160"/>
      <c r="BS262" s="45"/>
      <c r="BT262" s="46"/>
      <c r="BU262" s="43"/>
      <c r="BV262" s="44"/>
      <c r="BW262" s="159"/>
      <c r="BX262" s="160"/>
      <c r="BY262" s="45"/>
      <c r="BZ262" s="46"/>
      <c r="CA262" s="43"/>
      <c r="CB262" s="44"/>
      <c r="CC262" s="159"/>
      <c r="CD262" s="160"/>
      <c r="CE262" s="45"/>
      <c r="CF262" s="46"/>
      <c r="CG262" s="43"/>
      <c r="CH262" s="44"/>
      <c r="CI262" s="159"/>
      <c r="CJ262" s="160"/>
      <c r="CK262" s="45"/>
      <c r="CL262" s="46"/>
      <c r="CM262" s="43"/>
      <c r="CN262" s="44"/>
      <c r="CO262" s="159"/>
      <c r="CP262" s="160"/>
      <c r="CQ262" s="45"/>
      <c r="CR262" s="46"/>
      <c r="CS262" s="43"/>
      <c r="CT262" s="44"/>
      <c r="CU262" s="159"/>
      <c r="CV262" s="160"/>
      <c r="CW262" s="45"/>
      <c r="CX262" s="46"/>
      <c r="CY262" s="43"/>
      <c r="CZ262" s="44"/>
      <c r="DA262" s="159"/>
      <c r="DB262" s="160"/>
      <c r="DC262" s="45"/>
      <c r="DD262" s="46"/>
      <c r="DE262" s="43"/>
      <c r="DF262" s="44"/>
      <c r="DG262" s="159"/>
      <c r="DH262" s="160"/>
      <c r="DI262" s="45"/>
      <c r="DJ262" s="46"/>
      <c r="DK262" s="43"/>
      <c r="DL262" s="44"/>
      <c r="DM262" s="159"/>
      <c r="DN262" s="160"/>
      <c r="DO262" s="45"/>
      <c r="DP262" s="46"/>
      <c r="DQ262" s="43"/>
      <c r="DR262" s="44"/>
      <c r="DS262" s="159"/>
      <c r="DT262" s="160"/>
      <c r="DU262" s="45"/>
      <c r="DV262" s="46"/>
      <c r="DW262" s="43"/>
      <c r="DX262" s="44"/>
      <c r="DY262" s="159"/>
      <c r="DZ262" s="160"/>
      <c r="EA262" s="45"/>
      <c r="EB262" s="46"/>
      <c r="EC262" s="43"/>
      <c r="ED262" s="44"/>
      <c r="EE262" s="159"/>
      <c r="EF262" s="160"/>
      <c r="EG262" s="45"/>
      <c r="EH262" s="46"/>
      <c r="EI262" s="43"/>
      <c r="EJ262" s="44"/>
      <c r="EK262" s="159"/>
      <c r="EL262" s="160"/>
      <c r="EM262" s="45"/>
      <c r="EN262" s="46"/>
      <c r="EO262" s="43"/>
      <c r="EP262" s="44"/>
      <c r="EQ262" s="159"/>
      <c r="ER262" s="160"/>
      <c r="ES262" s="45"/>
      <c r="ET262" s="46"/>
      <c r="EU262" s="43"/>
      <c r="EV262" s="44"/>
      <c r="EW262" s="159"/>
      <c r="EX262" s="160"/>
      <c r="EY262" s="45"/>
      <c r="EZ262" s="46"/>
      <c r="FA262" s="43"/>
      <c r="FB262" s="44"/>
      <c r="FC262" s="159"/>
      <c r="FD262" s="160"/>
      <c r="FE262" s="45"/>
      <c r="FF262" s="46"/>
      <c r="FG262" s="43"/>
      <c r="FH262" s="44"/>
      <c r="FI262" s="159"/>
      <c r="FJ262" s="160"/>
      <c r="FK262" s="45"/>
      <c r="FL262" s="46"/>
      <c r="FM262" s="43"/>
      <c r="FN262" s="44"/>
      <c r="FO262" s="159"/>
      <c r="FP262" s="160"/>
      <c r="FQ262" s="45"/>
      <c r="FR262" s="46"/>
      <c r="FS262" s="43"/>
      <c r="FT262" s="44"/>
      <c r="FU262" s="159"/>
      <c r="FV262" s="160"/>
      <c r="FW262" s="45"/>
      <c r="FX262" s="46"/>
      <c r="FY262" s="43"/>
      <c r="FZ262" s="44"/>
      <c r="GA262" s="159"/>
      <c r="GB262" s="160"/>
      <c r="GC262" s="45"/>
      <c r="GD262" s="46"/>
      <c r="GE262" s="43"/>
      <c r="GF262" s="44"/>
      <c r="GG262" s="159"/>
      <c r="GH262" s="160"/>
      <c r="GI262" s="45"/>
      <c r="GJ262" s="46"/>
      <c r="GK262" s="43"/>
      <c r="GL262" s="44"/>
      <c r="GM262" s="159"/>
      <c r="GN262" s="160"/>
      <c r="GO262" s="45"/>
      <c r="GP262" s="46"/>
      <c r="GQ262" s="43"/>
      <c r="GR262" s="44"/>
      <c r="GS262" s="159"/>
      <c r="GT262" s="160"/>
      <c r="GU262" s="45"/>
      <c r="GV262" s="46"/>
      <c r="GW262" s="43"/>
      <c r="GX262" s="44"/>
      <c r="GY262" s="159"/>
      <c r="GZ262" s="160"/>
      <c r="HA262" s="45"/>
      <c r="HB262" s="46"/>
      <c r="HC262" s="43"/>
      <c r="HD262" s="44"/>
      <c r="HE262" s="159"/>
      <c r="HF262" s="160"/>
      <c r="HG262" s="45"/>
      <c r="HH262" s="46"/>
      <c r="HI262" s="43"/>
      <c r="HJ262" s="44"/>
      <c r="HK262" s="159"/>
      <c r="HL262" s="160"/>
      <c r="HM262" s="45"/>
      <c r="HN262" s="46"/>
      <c r="HO262" s="43"/>
      <c r="HP262" s="44"/>
      <c r="HQ262" s="159"/>
      <c r="HR262" s="160"/>
      <c r="HS262" s="45"/>
      <c r="HT262" s="46"/>
      <c r="HU262" s="43"/>
      <c r="HV262" s="44"/>
      <c r="HW262" s="159"/>
      <c r="HX262" s="160"/>
      <c r="HY262" s="45"/>
      <c r="HZ262" s="46"/>
      <c r="IA262" s="43"/>
      <c r="IB262" s="44"/>
      <c r="IC262" s="159"/>
      <c r="ID262" s="160"/>
      <c r="IE262" s="45"/>
      <c r="IF262" s="46"/>
      <c r="IG262" s="43"/>
      <c r="IH262" s="44"/>
      <c r="II262" s="159"/>
      <c r="IJ262" s="160"/>
      <c r="IK262" s="45"/>
      <c r="IL262" s="46"/>
      <c r="IM262" s="43"/>
      <c r="IN262" s="44"/>
      <c r="IO262" s="159"/>
      <c r="IP262" s="160"/>
      <c r="IQ262" s="45"/>
      <c r="IR262" s="46"/>
      <c r="IS262" s="43"/>
      <c r="IT262" s="44"/>
      <c r="IU262" s="159"/>
      <c r="IV262" s="160"/>
    </row>
    <row r="263" ht="12" customHeight="1"/>
    <row r="264" spans="1:256" s="63" customFormat="1" ht="12.75" customHeight="1">
      <c r="A264" s="43"/>
      <c r="B264" s="44"/>
      <c r="C264" s="47"/>
      <c r="D264" s="48"/>
      <c r="E264" s="88"/>
      <c r="F264" s="79"/>
      <c r="G264" s="43"/>
      <c r="H264" s="44"/>
      <c r="I264" s="47"/>
      <c r="J264" s="48"/>
      <c r="K264" s="45"/>
      <c r="L264" s="46"/>
      <c r="M264" s="43"/>
      <c r="N264" s="44"/>
      <c r="O264" s="47"/>
      <c r="P264" s="48"/>
      <c r="Q264" s="45"/>
      <c r="R264" s="46"/>
      <c r="S264" s="43"/>
      <c r="T264" s="44"/>
      <c r="U264" s="47"/>
      <c r="V264" s="48"/>
      <c r="W264" s="45"/>
      <c r="X264" s="46"/>
      <c r="Y264" s="43"/>
      <c r="Z264" s="44"/>
      <c r="AA264" s="47"/>
      <c r="AB264" s="48"/>
      <c r="AC264" s="45"/>
      <c r="AD264" s="46"/>
      <c r="AE264" s="43"/>
      <c r="AF264" s="44"/>
      <c r="AG264" s="47"/>
      <c r="AH264" s="48"/>
      <c r="AI264" s="45"/>
      <c r="AJ264" s="46"/>
      <c r="AK264" s="43"/>
      <c r="AL264" s="44"/>
      <c r="AM264" s="47"/>
      <c r="AN264" s="48"/>
      <c r="AO264" s="45"/>
      <c r="AP264" s="46"/>
      <c r="AQ264" s="43"/>
      <c r="AR264" s="44"/>
      <c r="AS264" s="47"/>
      <c r="AT264" s="48"/>
      <c r="AU264" s="45"/>
      <c r="AV264" s="46"/>
      <c r="AW264" s="43"/>
      <c r="AX264" s="44"/>
      <c r="AY264" s="47"/>
      <c r="AZ264" s="48"/>
      <c r="BA264" s="45"/>
      <c r="BB264" s="46"/>
      <c r="BC264" s="43"/>
      <c r="BD264" s="44"/>
      <c r="BE264" s="47"/>
      <c r="BF264" s="48"/>
      <c r="BG264" s="45"/>
      <c r="BH264" s="46"/>
      <c r="BI264" s="43"/>
      <c r="BJ264" s="44"/>
      <c r="BK264" s="47"/>
      <c r="BL264" s="48"/>
      <c r="BM264" s="45"/>
      <c r="BN264" s="46"/>
      <c r="BO264" s="43"/>
      <c r="BP264" s="44"/>
      <c r="BQ264" s="47"/>
      <c r="BR264" s="48"/>
      <c r="BS264" s="45"/>
      <c r="BT264" s="46"/>
      <c r="BU264" s="43"/>
      <c r="BV264" s="44"/>
      <c r="BW264" s="47"/>
      <c r="BX264" s="48"/>
      <c r="BY264" s="45"/>
      <c r="BZ264" s="46"/>
      <c r="CA264" s="43"/>
      <c r="CB264" s="44"/>
      <c r="CC264" s="47"/>
      <c r="CD264" s="48"/>
      <c r="CE264" s="45"/>
      <c r="CF264" s="46"/>
      <c r="CG264" s="43"/>
      <c r="CH264" s="44"/>
      <c r="CI264" s="47"/>
      <c r="CJ264" s="48"/>
      <c r="CK264" s="45"/>
      <c r="CL264" s="46"/>
      <c r="CM264" s="43"/>
      <c r="CN264" s="44"/>
      <c r="CO264" s="47"/>
      <c r="CP264" s="48"/>
      <c r="CQ264" s="45"/>
      <c r="CR264" s="46"/>
      <c r="CS264" s="43"/>
      <c r="CT264" s="44"/>
      <c r="CU264" s="47"/>
      <c r="CV264" s="48"/>
      <c r="CW264" s="45"/>
      <c r="CX264" s="46"/>
      <c r="CY264" s="43"/>
      <c r="CZ264" s="44"/>
      <c r="DA264" s="47"/>
      <c r="DB264" s="48"/>
      <c r="DC264" s="45"/>
      <c r="DD264" s="46"/>
      <c r="DE264" s="43"/>
      <c r="DF264" s="44"/>
      <c r="DG264" s="47"/>
      <c r="DH264" s="48"/>
      <c r="DI264" s="45"/>
      <c r="DJ264" s="46"/>
      <c r="DK264" s="43"/>
      <c r="DL264" s="44"/>
      <c r="DM264" s="47"/>
      <c r="DN264" s="48"/>
      <c r="DO264" s="45"/>
      <c r="DP264" s="46"/>
      <c r="DQ264" s="43"/>
      <c r="DR264" s="44"/>
      <c r="DS264" s="47"/>
      <c r="DT264" s="48"/>
      <c r="DU264" s="45"/>
      <c r="DV264" s="46"/>
      <c r="DW264" s="43"/>
      <c r="DX264" s="44"/>
      <c r="DY264" s="47"/>
      <c r="DZ264" s="48"/>
      <c r="EA264" s="45"/>
      <c r="EB264" s="46"/>
      <c r="EC264" s="43"/>
      <c r="ED264" s="44"/>
      <c r="EE264" s="47"/>
      <c r="EF264" s="48"/>
      <c r="EG264" s="45"/>
      <c r="EH264" s="46"/>
      <c r="EI264" s="43"/>
      <c r="EJ264" s="44"/>
      <c r="EK264" s="47"/>
      <c r="EL264" s="48"/>
      <c r="EM264" s="45"/>
      <c r="EN264" s="46"/>
      <c r="EO264" s="43"/>
      <c r="EP264" s="44"/>
      <c r="EQ264" s="47"/>
      <c r="ER264" s="48"/>
      <c r="ES264" s="45"/>
      <c r="ET264" s="46"/>
      <c r="EU264" s="43"/>
      <c r="EV264" s="44"/>
      <c r="EW264" s="47"/>
      <c r="EX264" s="48"/>
      <c r="EY264" s="45"/>
      <c r="EZ264" s="46"/>
      <c r="FA264" s="43"/>
      <c r="FB264" s="44"/>
      <c r="FC264" s="47"/>
      <c r="FD264" s="48"/>
      <c r="FE264" s="45"/>
      <c r="FF264" s="46"/>
      <c r="FG264" s="43"/>
      <c r="FH264" s="44"/>
      <c r="FI264" s="47"/>
      <c r="FJ264" s="48"/>
      <c r="FK264" s="45"/>
      <c r="FL264" s="46"/>
      <c r="FM264" s="43"/>
      <c r="FN264" s="44"/>
      <c r="FO264" s="47"/>
      <c r="FP264" s="48"/>
      <c r="FQ264" s="45"/>
      <c r="FR264" s="46"/>
      <c r="FS264" s="43"/>
      <c r="FT264" s="44"/>
      <c r="FU264" s="47"/>
      <c r="FV264" s="48"/>
      <c r="FW264" s="45"/>
      <c r="FX264" s="46"/>
      <c r="FY264" s="43"/>
      <c r="FZ264" s="44"/>
      <c r="GA264" s="47"/>
      <c r="GB264" s="48"/>
      <c r="GC264" s="45"/>
      <c r="GD264" s="46"/>
      <c r="GE264" s="43"/>
      <c r="GF264" s="44"/>
      <c r="GG264" s="47"/>
      <c r="GH264" s="48"/>
      <c r="GI264" s="45"/>
      <c r="GJ264" s="46"/>
      <c r="GK264" s="43"/>
      <c r="GL264" s="44"/>
      <c r="GM264" s="47"/>
      <c r="GN264" s="48"/>
      <c r="GO264" s="45"/>
      <c r="GP264" s="46"/>
      <c r="GQ264" s="43"/>
      <c r="GR264" s="44"/>
      <c r="GS264" s="47"/>
      <c r="GT264" s="48"/>
      <c r="GU264" s="45"/>
      <c r="GV264" s="46"/>
      <c r="GW264" s="43"/>
      <c r="GX264" s="44"/>
      <c r="GY264" s="47"/>
      <c r="GZ264" s="48"/>
      <c r="HA264" s="45"/>
      <c r="HB264" s="46"/>
      <c r="HC264" s="43"/>
      <c r="HD264" s="44"/>
      <c r="HE264" s="47"/>
      <c r="HF264" s="48"/>
      <c r="HG264" s="45"/>
      <c r="HH264" s="46"/>
      <c r="HI264" s="43"/>
      <c r="HJ264" s="44"/>
      <c r="HK264" s="47"/>
      <c r="HL264" s="48"/>
      <c r="HM264" s="45"/>
      <c r="HN264" s="46"/>
      <c r="HO264" s="43"/>
      <c r="HP264" s="44"/>
      <c r="HQ264" s="47"/>
      <c r="HR264" s="48"/>
      <c r="HS264" s="45"/>
      <c r="HT264" s="46"/>
      <c r="HU264" s="43"/>
      <c r="HV264" s="44"/>
      <c r="HW264" s="47"/>
      <c r="HX264" s="48"/>
      <c r="HY264" s="45"/>
      <c r="HZ264" s="46"/>
      <c r="IA264" s="43"/>
      <c r="IB264" s="44"/>
      <c r="IC264" s="47"/>
      <c r="ID264" s="48"/>
      <c r="IE264" s="45"/>
      <c r="IF264" s="46"/>
      <c r="IG264" s="43"/>
      <c r="IH264" s="44"/>
      <c r="II264" s="47"/>
      <c r="IJ264" s="48"/>
      <c r="IK264" s="45"/>
      <c r="IL264" s="46"/>
      <c r="IM264" s="43"/>
      <c r="IN264" s="44"/>
      <c r="IO264" s="47"/>
      <c r="IP264" s="48"/>
      <c r="IQ264" s="45"/>
      <c r="IR264" s="46"/>
      <c r="IS264" s="43"/>
      <c r="IT264" s="44"/>
      <c r="IU264" s="47"/>
      <c r="IV264" s="48"/>
    </row>
    <row r="265" spans="1:7" ht="12.75">
      <c r="A265" s="10" t="s">
        <v>115</v>
      </c>
      <c r="C265" s="10" t="s">
        <v>116</v>
      </c>
      <c r="D265" s="13"/>
      <c r="F265" s="75"/>
      <c r="G265"/>
    </row>
    <row r="266" spans="1:256" s="63" customFormat="1" ht="12.75" customHeight="1">
      <c r="A266" s="43"/>
      <c r="B266" s="44"/>
      <c r="C266" s="47"/>
      <c r="D266" s="48"/>
      <c r="E266" s="88"/>
      <c r="F266" s="79"/>
      <c r="G266" s="43"/>
      <c r="H266" s="44"/>
      <c r="I266" s="47"/>
      <c r="J266" s="48"/>
      <c r="K266" s="45"/>
      <c r="L266" s="46"/>
      <c r="M266" s="43"/>
      <c r="N266" s="44"/>
      <c r="O266" s="47"/>
      <c r="P266" s="48"/>
      <c r="Q266" s="45"/>
      <c r="R266" s="46"/>
      <c r="S266" s="43"/>
      <c r="T266" s="44"/>
      <c r="U266" s="47"/>
      <c r="V266" s="48"/>
      <c r="W266" s="45"/>
      <c r="X266" s="46"/>
      <c r="Y266" s="43"/>
      <c r="Z266" s="44"/>
      <c r="AA266" s="47"/>
      <c r="AB266" s="48"/>
      <c r="AC266" s="45"/>
      <c r="AD266" s="46"/>
      <c r="AE266" s="43"/>
      <c r="AF266" s="44"/>
      <c r="AG266" s="47"/>
      <c r="AH266" s="48"/>
      <c r="AI266" s="45"/>
      <c r="AJ266" s="46"/>
      <c r="AK266" s="43"/>
      <c r="AL266" s="44"/>
      <c r="AM266" s="47"/>
      <c r="AN266" s="48"/>
      <c r="AO266" s="45"/>
      <c r="AP266" s="46"/>
      <c r="AQ266" s="43"/>
      <c r="AR266" s="44"/>
      <c r="AS266" s="47"/>
      <c r="AT266" s="48"/>
      <c r="AU266" s="45"/>
      <c r="AV266" s="46"/>
      <c r="AW266" s="43"/>
      <c r="AX266" s="44"/>
      <c r="AY266" s="47"/>
      <c r="AZ266" s="48"/>
      <c r="BA266" s="45"/>
      <c r="BB266" s="46"/>
      <c r="BC266" s="43"/>
      <c r="BD266" s="44"/>
      <c r="BE266" s="47"/>
      <c r="BF266" s="48"/>
      <c r="BG266" s="45"/>
      <c r="BH266" s="46"/>
      <c r="BI266" s="43"/>
      <c r="BJ266" s="44"/>
      <c r="BK266" s="47"/>
      <c r="BL266" s="48"/>
      <c r="BM266" s="45"/>
      <c r="BN266" s="46"/>
      <c r="BO266" s="43"/>
      <c r="BP266" s="44"/>
      <c r="BQ266" s="47"/>
      <c r="BR266" s="48"/>
      <c r="BS266" s="45"/>
      <c r="BT266" s="46"/>
      <c r="BU266" s="43"/>
      <c r="BV266" s="44"/>
      <c r="BW266" s="47"/>
      <c r="BX266" s="48"/>
      <c r="BY266" s="45"/>
      <c r="BZ266" s="46"/>
      <c r="CA266" s="43"/>
      <c r="CB266" s="44"/>
      <c r="CC266" s="47"/>
      <c r="CD266" s="48"/>
      <c r="CE266" s="45"/>
      <c r="CF266" s="46"/>
      <c r="CG266" s="43"/>
      <c r="CH266" s="44"/>
      <c r="CI266" s="47"/>
      <c r="CJ266" s="48"/>
      <c r="CK266" s="45"/>
      <c r="CL266" s="46"/>
      <c r="CM266" s="43"/>
      <c r="CN266" s="44"/>
      <c r="CO266" s="47"/>
      <c r="CP266" s="48"/>
      <c r="CQ266" s="45"/>
      <c r="CR266" s="46"/>
      <c r="CS266" s="43"/>
      <c r="CT266" s="44"/>
      <c r="CU266" s="47"/>
      <c r="CV266" s="48"/>
      <c r="CW266" s="45"/>
      <c r="CX266" s="46"/>
      <c r="CY266" s="43"/>
      <c r="CZ266" s="44"/>
      <c r="DA266" s="47"/>
      <c r="DB266" s="48"/>
      <c r="DC266" s="45"/>
      <c r="DD266" s="46"/>
      <c r="DE266" s="43"/>
      <c r="DF266" s="44"/>
      <c r="DG266" s="47"/>
      <c r="DH266" s="48"/>
      <c r="DI266" s="45"/>
      <c r="DJ266" s="46"/>
      <c r="DK266" s="43"/>
      <c r="DL266" s="44"/>
      <c r="DM266" s="47"/>
      <c r="DN266" s="48"/>
      <c r="DO266" s="45"/>
      <c r="DP266" s="46"/>
      <c r="DQ266" s="43"/>
      <c r="DR266" s="44"/>
      <c r="DS266" s="47"/>
      <c r="DT266" s="48"/>
      <c r="DU266" s="45"/>
      <c r="DV266" s="46"/>
      <c r="DW266" s="43"/>
      <c r="DX266" s="44"/>
      <c r="DY266" s="47"/>
      <c r="DZ266" s="48"/>
      <c r="EA266" s="45"/>
      <c r="EB266" s="46"/>
      <c r="EC266" s="43"/>
      <c r="ED266" s="44"/>
      <c r="EE266" s="47"/>
      <c r="EF266" s="48"/>
      <c r="EG266" s="45"/>
      <c r="EH266" s="46"/>
      <c r="EI266" s="43"/>
      <c r="EJ266" s="44"/>
      <c r="EK266" s="47"/>
      <c r="EL266" s="48"/>
      <c r="EM266" s="45"/>
      <c r="EN266" s="46"/>
      <c r="EO266" s="43"/>
      <c r="EP266" s="44"/>
      <c r="EQ266" s="47"/>
      <c r="ER266" s="48"/>
      <c r="ES266" s="45"/>
      <c r="ET266" s="46"/>
      <c r="EU266" s="43"/>
      <c r="EV266" s="44"/>
      <c r="EW266" s="47"/>
      <c r="EX266" s="48"/>
      <c r="EY266" s="45"/>
      <c r="EZ266" s="46"/>
      <c r="FA266" s="43"/>
      <c r="FB266" s="44"/>
      <c r="FC266" s="47"/>
      <c r="FD266" s="48"/>
      <c r="FE266" s="45"/>
      <c r="FF266" s="46"/>
      <c r="FG266" s="43"/>
      <c r="FH266" s="44"/>
      <c r="FI266" s="47"/>
      <c r="FJ266" s="48"/>
      <c r="FK266" s="45"/>
      <c r="FL266" s="46"/>
      <c r="FM266" s="43"/>
      <c r="FN266" s="44"/>
      <c r="FO266" s="47"/>
      <c r="FP266" s="48"/>
      <c r="FQ266" s="45"/>
      <c r="FR266" s="46"/>
      <c r="FS266" s="43"/>
      <c r="FT266" s="44"/>
      <c r="FU266" s="47"/>
      <c r="FV266" s="48"/>
      <c r="FW266" s="45"/>
      <c r="FX266" s="46"/>
      <c r="FY266" s="43"/>
      <c r="FZ266" s="44"/>
      <c r="GA266" s="47"/>
      <c r="GB266" s="48"/>
      <c r="GC266" s="45"/>
      <c r="GD266" s="46"/>
      <c r="GE266" s="43"/>
      <c r="GF266" s="44"/>
      <c r="GG266" s="47"/>
      <c r="GH266" s="48"/>
      <c r="GI266" s="45"/>
      <c r="GJ266" s="46"/>
      <c r="GK266" s="43"/>
      <c r="GL266" s="44"/>
      <c r="GM266" s="47"/>
      <c r="GN266" s="48"/>
      <c r="GO266" s="45"/>
      <c r="GP266" s="46"/>
      <c r="GQ266" s="43"/>
      <c r="GR266" s="44"/>
      <c r="GS266" s="47"/>
      <c r="GT266" s="48"/>
      <c r="GU266" s="45"/>
      <c r="GV266" s="46"/>
      <c r="GW266" s="43"/>
      <c r="GX266" s="44"/>
      <c r="GY266" s="47"/>
      <c r="GZ266" s="48"/>
      <c r="HA266" s="45"/>
      <c r="HB266" s="46"/>
      <c r="HC266" s="43"/>
      <c r="HD266" s="44"/>
      <c r="HE266" s="47"/>
      <c r="HF266" s="48"/>
      <c r="HG266" s="45"/>
      <c r="HH266" s="46"/>
      <c r="HI266" s="43"/>
      <c r="HJ266" s="44"/>
      <c r="HK266" s="47"/>
      <c r="HL266" s="48"/>
      <c r="HM266" s="45"/>
      <c r="HN266" s="46"/>
      <c r="HO266" s="43"/>
      <c r="HP266" s="44"/>
      <c r="HQ266" s="47"/>
      <c r="HR266" s="48"/>
      <c r="HS266" s="45"/>
      <c r="HT266" s="46"/>
      <c r="HU266" s="43"/>
      <c r="HV266" s="44"/>
      <c r="HW266" s="47"/>
      <c r="HX266" s="48"/>
      <c r="HY266" s="45"/>
      <c r="HZ266" s="46"/>
      <c r="IA266" s="43"/>
      <c r="IB266" s="44"/>
      <c r="IC266" s="47"/>
      <c r="ID266" s="48"/>
      <c r="IE266" s="45"/>
      <c r="IF266" s="46"/>
      <c r="IG266" s="43"/>
      <c r="IH266" s="44"/>
      <c r="II266" s="47"/>
      <c r="IJ266" s="48"/>
      <c r="IK266" s="45"/>
      <c r="IL266" s="46"/>
      <c r="IM266" s="43"/>
      <c r="IN266" s="44"/>
      <c r="IO266" s="47"/>
      <c r="IP266" s="48"/>
      <c r="IQ266" s="45"/>
      <c r="IR266" s="46"/>
      <c r="IS266" s="43"/>
      <c r="IT266" s="44"/>
      <c r="IU266" s="47"/>
      <c r="IV266" s="48"/>
    </row>
    <row r="267" spans="1:7" ht="12.75">
      <c r="A267" s="10" t="s">
        <v>42</v>
      </c>
      <c r="C267" s="10" t="s">
        <v>43</v>
      </c>
      <c r="D267" s="13"/>
      <c r="F267" s="75"/>
      <c r="G267"/>
    </row>
    <row r="268" spans="1:7" ht="12.75">
      <c r="A268" s="54"/>
      <c r="C268" s="13"/>
      <c r="D268" s="13"/>
      <c r="F268" s="75"/>
      <c r="G268"/>
    </row>
    <row r="269" spans="1:7" s="3" customFormat="1" ht="18" customHeight="1">
      <c r="A269" s="51" t="s">
        <v>44</v>
      </c>
      <c r="B269" s="17"/>
      <c r="C269" s="161" t="s">
        <v>142</v>
      </c>
      <c r="D269" s="161"/>
      <c r="E269" s="161"/>
      <c r="F269" s="81"/>
      <c r="G269" s="4"/>
    </row>
    <row r="270" spans="3:6" ht="12.75">
      <c r="C270" s="15" t="s">
        <v>78</v>
      </c>
      <c r="D270" s="20">
        <v>55</v>
      </c>
      <c r="E270" s="87">
        <v>35.5</v>
      </c>
      <c r="F270" s="72">
        <v>0</v>
      </c>
    </row>
    <row r="272" spans="1:7" ht="12.75">
      <c r="A272" s="65" t="s">
        <v>45</v>
      </c>
      <c r="C272" s="10" t="s">
        <v>46</v>
      </c>
      <c r="D272" s="13"/>
      <c r="F272" s="75"/>
      <c r="G272"/>
    </row>
    <row r="273" ht="12" customHeight="1"/>
    <row r="274" spans="1:7" s="3" customFormat="1" ht="12.75" customHeight="1">
      <c r="A274" s="51" t="s">
        <v>47</v>
      </c>
      <c r="B274" s="17"/>
      <c r="C274" s="161" t="s">
        <v>88</v>
      </c>
      <c r="D274" s="161"/>
      <c r="E274" s="161"/>
      <c r="F274" s="81"/>
      <c r="G274" s="4"/>
    </row>
    <row r="275" ht="12.75" customHeight="1"/>
    <row r="276" spans="3:6" ht="12.75">
      <c r="C276" s="15" t="s">
        <v>3</v>
      </c>
      <c r="D276" s="20">
        <v>1</v>
      </c>
      <c r="E276" s="87">
        <v>1850</v>
      </c>
      <c r="F276" s="72">
        <v>0</v>
      </c>
    </row>
    <row r="277" spans="3:6" ht="12.75">
      <c r="C277" s="15"/>
      <c r="D277" s="20"/>
      <c r="F277" s="72"/>
    </row>
    <row r="278" spans="1:6" ht="13.5" thickBot="1">
      <c r="A278" s="53"/>
      <c r="B278" s="39"/>
      <c r="C278" s="40" t="s">
        <v>35</v>
      </c>
      <c r="D278" s="41"/>
      <c r="E278" s="91"/>
      <c r="F278" s="74">
        <v>0</v>
      </c>
    </row>
    <row r="279" spans="1:7" ht="13.5" thickTop="1">
      <c r="A279" s="54"/>
      <c r="C279" s="13"/>
      <c r="D279" s="13"/>
      <c r="F279" s="75"/>
      <c r="G279"/>
    </row>
    <row r="280" spans="1:7" ht="12.75">
      <c r="A280" s="54"/>
      <c r="C280" s="13"/>
      <c r="D280" s="13"/>
      <c r="F280" s="75"/>
      <c r="G280"/>
    </row>
    <row r="281" spans="1:256" s="63" customFormat="1" ht="12.75">
      <c r="A281" s="61" t="s">
        <v>36</v>
      </c>
      <c r="B281" s="62"/>
      <c r="C281" s="164" t="s">
        <v>7</v>
      </c>
      <c r="D281" s="165"/>
      <c r="E281" s="86"/>
      <c r="F281" s="77"/>
      <c r="G281" s="43"/>
      <c r="H281" s="44"/>
      <c r="I281" s="159"/>
      <c r="J281" s="160"/>
      <c r="K281" s="45"/>
      <c r="L281" s="46"/>
      <c r="M281" s="43"/>
      <c r="N281" s="44"/>
      <c r="O281" s="159"/>
      <c r="P281" s="160"/>
      <c r="Q281" s="45"/>
      <c r="R281" s="46"/>
      <c r="S281" s="43"/>
      <c r="T281" s="44"/>
      <c r="U281" s="159"/>
      <c r="V281" s="160"/>
      <c r="W281" s="45"/>
      <c r="X281" s="46"/>
      <c r="Y281" s="43"/>
      <c r="Z281" s="44"/>
      <c r="AA281" s="159"/>
      <c r="AB281" s="160"/>
      <c r="AC281" s="45"/>
      <c r="AD281" s="46"/>
      <c r="AE281" s="43"/>
      <c r="AF281" s="44"/>
      <c r="AG281" s="159"/>
      <c r="AH281" s="160"/>
      <c r="AI281" s="45"/>
      <c r="AJ281" s="46"/>
      <c r="AK281" s="43"/>
      <c r="AL281" s="44"/>
      <c r="AM281" s="159"/>
      <c r="AN281" s="160"/>
      <c r="AO281" s="45"/>
      <c r="AP281" s="46"/>
      <c r="AQ281" s="43"/>
      <c r="AR281" s="44"/>
      <c r="AS281" s="159"/>
      <c r="AT281" s="160"/>
      <c r="AU281" s="45"/>
      <c r="AV281" s="46"/>
      <c r="AW281" s="43"/>
      <c r="AX281" s="44"/>
      <c r="AY281" s="159"/>
      <c r="AZ281" s="160"/>
      <c r="BA281" s="45"/>
      <c r="BB281" s="46"/>
      <c r="BC281" s="43"/>
      <c r="BD281" s="44"/>
      <c r="BE281" s="159"/>
      <c r="BF281" s="160"/>
      <c r="BG281" s="45"/>
      <c r="BH281" s="46"/>
      <c r="BI281" s="43"/>
      <c r="BJ281" s="44"/>
      <c r="BK281" s="159"/>
      <c r="BL281" s="160"/>
      <c r="BM281" s="45"/>
      <c r="BN281" s="46"/>
      <c r="BO281" s="43"/>
      <c r="BP281" s="44"/>
      <c r="BQ281" s="159"/>
      <c r="BR281" s="160"/>
      <c r="BS281" s="45"/>
      <c r="BT281" s="46"/>
      <c r="BU281" s="43"/>
      <c r="BV281" s="44"/>
      <c r="BW281" s="159"/>
      <c r="BX281" s="160"/>
      <c r="BY281" s="45"/>
      <c r="BZ281" s="46"/>
      <c r="CA281" s="43"/>
      <c r="CB281" s="44"/>
      <c r="CC281" s="159"/>
      <c r="CD281" s="160"/>
      <c r="CE281" s="45"/>
      <c r="CF281" s="46"/>
      <c r="CG281" s="43"/>
      <c r="CH281" s="44"/>
      <c r="CI281" s="159"/>
      <c r="CJ281" s="160"/>
      <c r="CK281" s="45"/>
      <c r="CL281" s="46"/>
      <c r="CM281" s="43"/>
      <c r="CN281" s="44"/>
      <c r="CO281" s="159"/>
      <c r="CP281" s="160"/>
      <c r="CQ281" s="45"/>
      <c r="CR281" s="46"/>
      <c r="CS281" s="43"/>
      <c r="CT281" s="44"/>
      <c r="CU281" s="159"/>
      <c r="CV281" s="160"/>
      <c r="CW281" s="45"/>
      <c r="CX281" s="46"/>
      <c r="CY281" s="43"/>
      <c r="CZ281" s="44"/>
      <c r="DA281" s="159"/>
      <c r="DB281" s="160"/>
      <c r="DC281" s="45"/>
      <c r="DD281" s="46"/>
      <c r="DE281" s="43"/>
      <c r="DF281" s="44"/>
      <c r="DG281" s="159"/>
      <c r="DH281" s="160"/>
      <c r="DI281" s="45"/>
      <c r="DJ281" s="46"/>
      <c r="DK281" s="43"/>
      <c r="DL281" s="44"/>
      <c r="DM281" s="159"/>
      <c r="DN281" s="160"/>
      <c r="DO281" s="45"/>
      <c r="DP281" s="46"/>
      <c r="DQ281" s="43"/>
      <c r="DR281" s="44"/>
      <c r="DS281" s="159"/>
      <c r="DT281" s="160"/>
      <c r="DU281" s="45"/>
      <c r="DV281" s="46"/>
      <c r="DW281" s="43"/>
      <c r="DX281" s="44"/>
      <c r="DY281" s="159"/>
      <c r="DZ281" s="160"/>
      <c r="EA281" s="45"/>
      <c r="EB281" s="46"/>
      <c r="EC281" s="43"/>
      <c r="ED281" s="44"/>
      <c r="EE281" s="159"/>
      <c r="EF281" s="160"/>
      <c r="EG281" s="45"/>
      <c r="EH281" s="46"/>
      <c r="EI281" s="43"/>
      <c r="EJ281" s="44"/>
      <c r="EK281" s="159"/>
      <c r="EL281" s="160"/>
      <c r="EM281" s="45"/>
      <c r="EN281" s="46"/>
      <c r="EO281" s="43"/>
      <c r="EP281" s="44"/>
      <c r="EQ281" s="159"/>
      <c r="ER281" s="160"/>
      <c r="ES281" s="45"/>
      <c r="ET281" s="46"/>
      <c r="EU281" s="43"/>
      <c r="EV281" s="44"/>
      <c r="EW281" s="159"/>
      <c r="EX281" s="160"/>
      <c r="EY281" s="45"/>
      <c r="EZ281" s="46"/>
      <c r="FA281" s="43"/>
      <c r="FB281" s="44"/>
      <c r="FC281" s="159"/>
      <c r="FD281" s="160"/>
      <c r="FE281" s="45"/>
      <c r="FF281" s="46"/>
      <c r="FG281" s="43"/>
      <c r="FH281" s="44"/>
      <c r="FI281" s="159"/>
      <c r="FJ281" s="160"/>
      <c r="FK281" s="45"/>
      <c r="FL281" s="46"/>
      <c r="FM281" s="43"/>
      <c r="FN281" s="44"/>
      <c r="FO281" s="159"/>
      <c r="FP281" s="160"/>
      <c r="FQ281" s="45"/>
      <c r="FR281" s="46"/>
      <c r="FS281" s="43"/>
      <c r="FT281" s="44"/>
      <c r="FU281" s="159"/>
      <c r="FV281" s="160"/>
      <c r="FW281" s="45"/>
      <c r="FX281" s="46"/>
      <c r="FY281" s="43"/>
      <c r="FZ281" s="44"/>
      <c r="GA281" s="159"/>
      <c r="GB281" s="160"/>
      <c r="GC281" s="45"/>
      <c r="GD281" s="46"/>
      <c r="GE281" s="43"/>
      <c r="GF281" s="44"/>
      <c r="GG281" s="159"/>
      <c r="GH281" s="160"/>
      <c r="GI281" s="45"/>
      <c r="GJ281" s="46"/>
      <c r="GK281" s="43"/>
      <c r="GL281" s="44"/>
      <c r="GM281" s="159"/>
      <c r="GN281" s="160"/>
      <c r="GO281" s="45"/>
      <c r="GP281" s="46"/>
      <c r="GQ281" s="43"/>
      <c r="GR281" s="44"/>
      <c r="GS281" s="159"/>
      <c r="GT281" s="160"/>
      <c r="GU281" s="45"/>
      <c r="GV281" s="46"/>
      <c r="GW281" s="43"/>
      <c r="GX281" s="44"/>
      <c r="GY281" s="159"/>
      <c r="GZ281" s="160"/>
      <c r="HA281" s="45"/>
      <c r="HB281" s="46"/>
      <c r="HC281" s="43"/>
      <c r="HD281" s="44"/>
      <c r="HE281" s="159"/>
      <c r="HF281" s="160"/>
      <c r="HG281" s="45"/>
      <c r="HH281" s="46"/>
      <c r="HI281" s="43"/>
      <c r="HJ281" s="44"/>
      <c r="HK281" s="159"/>
      <c r="HL281" s="160"/>
      <c r="HM281" s="45"/>
      <c r="HN281" s="46"/>
      <c r="HO281" s="43"/>
      <c r="HP281" s="44"/>
      <c r="HQ281" s="159"/>
      <c r="HR281" s="160"/>
      <c r="HS281" s="45"/>
      <c r="HT281" s="46"/>
      <c r="HU281" s="43"/>
      <c r="HV281" s="44"/>
      <c r="HW281" s="159"/>
      <c r="HX281" s="160"/>
      <c r="HY281" s="45"/>
      <c r="HZ281" s="46"/>
      <c r="IA281" s="43"/>
      <c r="IB281" s="44"/>
      <c r="IC281" s="159"/>
      <c r="ID281" s="160"/>
      <c r="IE281" s="45"/>
      <c r="IF281" s="46"/>
      <c r="IG281" s="43"/>
      <c r="IH281" s="44"/>
      <c r="II281" s="159"/>
      <c r="IJ281" s="160"/>
      <c r="IK281" s="45"/>
      <c r="IL281" s="46"/>
      <c r="IM281" s="43"/>
      <c r="IN281" s="44"/>
      <c r="IO281" s="159"/>
      <c r="IP281" s="160"/>
      <c r="IQ281" s="45"/>
      <c r="IR281" s="46"/>
      <c r="IS281" s="43"/>
      <c r="IT281" s="44"/>
      <c r="IU281" s="159"/>
      <c r="IV281" s="160"/>
    </row>
    <row r="282" spans="1:7" ht="12.75">
      <c r="A282" s="54"/>
      <c r="C282" s="13"/>
      <c r="D282" s="13"/>
      <c r="F282" s="75"/>
      <c r="G282"/>
    </row>
    <row r="283" spans="1:7" ht="12.75">
      <c r="A283" s="54"/>
      <c r="C283" s="13"/>
      <c r="D283" s="13"/>
      <c r="F283" s="75"/>
      <c r="G283"/>
    </row>
    <row r="284" spans="1:7" s="3" customFormat="1" ht="36.75" customHeight="1">
      <c r="A284" s="51" t="s">
        <v>48</v>
      </c>
      <c r="B284" s="17"/>
      <c r="C284" s="161" t="s">
        <v>188</v>
      </c>
      <c r="D284" s="161"/>
      <c r="E284" s="161"/>
      <c r="F284" s="81"/>
      <c r="G284" s="4"/>
    </row>
    <row r="285" spans="1:7" s="3" customFormat="1" ht="16.5" customHeight="1">
      <c r="A285" s="51"/>
      <c r="B285" s="17"/>
      <c r="C285" s="14"/>
      <c r="D285" s="14"/>
      <c r="E285" s="89"/>
      <c r="F285" s="84">
        <f>(SK_PRIPRAVA+SK_ZEMELJSKA+sk_TESARSKA+SK_BETONSKA+sk_sanacija+sk_oprem+sk_ZIDARSKA)*0.03</f>
        <v>0</v>
      </c>
      <c r="G285" s="4"/>
    </row>
    <row r="286" spans="1:6" ht="12.75">
      <c r="A286" s="52"/>
      <c r="B286" s="36"/>
      <c r="C286" s="37"/>
      <c r="D286" s="38"/>
      <c r="E286" s="90"/>
      <c r="F286" s="73"/>
    </row>
    <row r="287" spans="1:6" ht="13.5" thickBot="1">
      <c r="A287" s="53"/>
      <c r="B287" s="39"/>
      <c r="C287" s="40" t="s">
        <v>8</v>
      </c>
      <c r="D287" s="41"/>
      <c r="E287" s="91"/>
      <c r="F287" s="74">
        <f>SUM(pr09:F286)</f>
        <v>0</v>
      </c>
    </row>
    <row r="288" spans="1:6" ht="25.5" customHeight="1" thickTop="1">
      <c r="A288" s="52"/>
      <c r="B288" s="36"/>
      <c r="C288" s="173" t="s">
        <v>149</v>
      </c>
      <c r="D288" s="174"/>
      <c r="E288" s="174"/>
      <c r="F288" s="85"/>
    </row>
    <row r="289" spans="1:6" ht="12.75">
      <c r="A289" s="52"/>
      <c r="B289" s="36"/>
      <c r="C289" s="55"/>
      <c r="D289" s="57"/>
      <c r="E289" s="90"/>
      <c r="F289" s="85"/>
    </row>
    <row r="290" spans="1:7" ht="12.75">
      <c r="A290" s="54"/>
      <c r="C290" s="13"/>
      <c r="D290" s="13"/>
      <c r="F290" s="75"/>
      <c r="G290"/>
    </row>
    <row r="291" spans="1:7" ht="12.75">
      <c r="A291" s="54"/>
      <c r="C291" s="13"/>
      <c r="D291" s="13"/>
      <c r="F291" s="75"/>
      <c r="G291"/>
    </row>
    <row r="292" spans="1:7" ht="12.75">
      <c r="A292" s="54"/>
      <c r="C292" s="13"/>
      <c r="D292" s="13"/>
      <c r="F292" s="75"/>
      <c r="G292"/>
    </row>
    <row r="293" spans="1:7" ht="12.75">
      <c r="A293" s="54"/>
      <c r="C293" s="13"/>
      <c r="D293" s="13"/>
      <c r="F293" s="75"/>
      <c r="G293"/>
    </row>
    <row r="294" spans="1:7" ht="12.75">
      <c r="A294" s="54"/>
      <c r="C294" s="13"/>
      <c r="D294" s="13"/>
      <c r="F294" s="75"/>
      <c r="G294"/>
    </row>
    <row r="296" spans="1:6" ht="12.75">
      <c r="A296" s="50"/>
      <c r="C296" s="161"/>
      <c r="D296" s="161"/>
      <c r="E296" s="161"/>
      <c r="F296" s="81"/>
    </row>
    <row r="298" spans="3:4" ht="12.75">
      <c r="C298" s="21"/>
      <c r="D298" s="16"/>
    </row>
  </sheetData>
  <sheetProtection/>
  <mergeCells count="235">
    <mergeCell ref="C71:E71"/>
    <mergeCell ref="C77:E77"/>
    <mergeCell ref="C96:E96"/>
    <mergeCell ref="C90:E90"/>
    <mergeCell ref="C93:D93"/>
    <mergeCell ref="C64:D64"/>
    <mergeCell ref="C65:E65"/>
    <mergeCell ref="C86:E86"/>
    <mergeCell ref="C72:E72"/>
    <mergeCell ref="C69:D69"/>
    <mergeCell ref="C75:D75"/>
    <mergeCell ref="C103:D103"/>
    <mergeCell ref="C95:E95"/>
    <mergeCell ref="C99:E99"/>
    <mergeCell ref="C89:E89"/>
    <mergeCell ref="C123:E123"/>
    <mergeCell ref="C85:E85"/>
    <mergeCell ref="C128:D128"/>
    <mergeCell ref="C121:D121"/>
    <mergeCell ref="C131:E131"/>
    <mergeCell ref="C164:E164"/>
    <mergeCell ref="C158:D158"/>
    <mergeCell ref="C119:D119"/>
    <mergeCell ref="C124:E124"/>
    <mergeCell ref="C191:D191"/>
    <mergeCell ref="C146:E146"/>
    <mergeCell ref="C78:E78"/>
    <mergeCell ref="C81:E81"/>
    <mergeCell ref="C82:E82"/>
    <mergeCell ref="C134:E134"/>
    <mergeCell ref="C113:E113"/>
    <mergeCell ref="C111:D111"/>
    <mergeCell ref="C140:E140"/>
    <mergeCell ref="C296:E296"/>
    <mergeCell ref="C269:E269"/>
    <mergeCell ref="C281:D281"/>
    <mergeCell ref="C288:E288"/>
    <mergeCell ref="C274:E274"/>
    <mergeCell ref="C232:D232"/>
    <mergeCell ref="C239:E239"/>
    <mergeCell ref="C253:E253"/>
    <mergeCell ref="C284:E284"/>
    <mergeCell ref="C255:E255"/>
    <mergeCell ref="O237:P237"/>
    <mergeCell ref="I262:J262"/>
    <mergeCell ref="AM281:AN281"/>
    <mergeCell ref="CC262:CD262"/>
    <mergeCell ref="BQ262:BR262"/>
    <mergeCell ref="BW262:BX262"/>
    <mergeCell ref="BE262:BF262"/>
    <mergeCell ref="O262:P262"/>
    <mergeCell ref="U237:V237"/>
    <mergeCell ref="CO262:CP262"/>
    <mergeCell ref="AA237:AB237"/>
    <mergeCell ref="AS237:AT237"/>
    <mergeCell ref="AM237:AN237"/>
    <mergeCell ref="EE281:EF281"/>
    <mergeCell ref="DG237:DH237"/>
    <mergeCell ref="CI237:CJ237"/>
    <mergeCell ref="DA262:DB262"/>
    <mergeCell ref="CO237:CP237"/>
    <mergeCell ref="AG237:AH237"/>
    <mergeCell ref="GS237:GT237"/>
    <mergeCell ref="IU237:IV237"/>
    <mergeCell ref="U262:V262"/>
    <mergeCell ref="AA262:AB262"/>
    <mergeCell ref="AG262:AH262"/>
    <mergeCell ref="AM262:AN262"/>
    <mergeCell ref="AS262:AT262"/>
    <mergeCell ref="AY262:AZ262"/>
    <mergeCell ref="DG262:DH262"/>
    <mergeCell ref="CU262:CV262"/>
    <mergeCell ref="FU237:FV237"/>
    <mergeCell ref="CU237:CV237"/>
    <mergeCell ref="DA237:DB237"/>
    <mergeCell ref="EK237:EL237"/>
    <mergeCell ref="EQ237:ER237"/>
    <mergeCell ref="GM237:GN237"/>
    <mergeCell ref="CI262:CJ262"/>
    <mergeCell ref="BK262:BL262"/>
    <mergeCell ref="FI262:FJ262"/>
    <mergeCell ref="HW237:HX237"/>
    <mergeCell ref="FC262:FD262"/>
    <mergeCell ref="EQ262:ER262"/>
    <mergeCell ref="EW262:EX262"/>
    <mergeCell ref="CC237:CD237"/>
    <mergeCell ref="BK237:BL237"/>
    <mergeCell ref="FC237:FD237"/>
    <mergeCell ref="BE237:BF237"/>
    <mergeCell ref="BQ237:BR237"/>
    <mergeCell ref="BW237:BX237"/>
    <mergeCell ref="DS237:DT237"/>
    <mergeCell ref="IO237:IP237"/>
    <mergeCell ref="GY237:GZ237"/>
    <mergeCell ref="HE237:HF237"/>
    <mergeCell ref="HK237:HL237"/>
    <mergeCell ref="HQ237:HR237"/>
    <mergeCell ref="GA237:GB237"/>
    <mergeCell ref="DY237:DZ237"/>
    <mergeCell ref="DM237:DN237"/>
    <mergeCell ref="EE237:EF237"/>
    <mergeCell ref="IU262:IV262"/>
    <mergeCell ref="HE262:HF262"/>
    <mergeCell ref="HK262:HL262"/>
    <mergeCell ref="HQ262:HR262"/>
    <mergeCell ref="HW262:HX262"/>
    <mergeCell ref="EE262:EF262"/>
    <mergeCell ref="GG237:GH237"/>
    <mergeCell ref="IO262:IP262"/>
    <mergeCell ref="GM262:GN262"/>
    <mergeCell ref="GS262:GT262"/>
    <mergeCell ref="GY262:GZ262"/>
    <mergeCell ref="FO262:FP262"/>
    <mergeCell ref="EW237:EX237"/>
    <mergeCell ref="IC237:ID237"/>
    <mergeCell ref="II237:IJ237"/>
    <mergeCell ref="FI237:FJ237"/>
    <mergeCell ref="FO237:FP237"/>
    <mergeCell ref="DS262:DT262"/>
    <mergeCell ref="DY262:DZ262"/>
    <mergeCell ref="IC262:ID262"/>
    <mergeCell ref="II262:IJ262"/>
    <mergeCell ref="GG262:GH262"/>
    <mergeCell ref="FU262:FV262"/>
    <mergeCell ref="EK262:EL262"/>
    <mergeCell ref="AG281:AH281"/>
    <mergeCell ref="CI281:CJ281"/>
    <mergeCell ref="GA262:GB262"/>
    <mergeCell ref="CO281:CP281"/>
    <mergeCell ref="FC281:FD281"/>
    <mergeCell ref="CU281:CV281"/>
    <mergeCell ref="CC281:CD281"/>
    <mergeCell ref="BW281:BX281"/>
    <mergeCell ref="BQ281:BR281"/>
    <mergeCell ref="DM262:DN262"/>
    <mergeCell ref="IO281:IP281"/>
    <mergeCell ref="HK281:HL281"/>
    <mergeCell ref="FI281:FJ281"/>
    <mergeCell ref="AS281:AT281"/>
    <mergeCell ref="AY281:AZ281"/>
    <mergeCell ref="BK281:BL281"/>
    <mergeCell ref="DS281:DT281"/>
    <mergeCell ref="DY281:DZ281"/>
    <mergeCell ref="DA281:DB281"/>
    <mergeCell ref="DG281:DH281"/>
    <mergeCell ref="GY281:GZ281"/>
    <mergeCell ref="FU281:FV281"/>
    <mergeCell ref="HE281:HF281"/>
    <mergeCell ref="I281:J281"/>
    <mergeCell ref="IU281:IV281"/>
    <mergeCell ref="HQ281:HR281"/>
    <mergeCell ref="HW281:HX281"/>
    <mergeCell ref="IC281:ID281"/>
    <mergeCell ref="II281:IJ281"/>
    <mergeCell ref="BE281:BF281"/>
    <mergeCell ref="GS281:GT281"/>
    <mergeCell ref="GA281:GB281"/>
    <mergeCell ref="GG281:GH281"/>
    <mergeCell ref="DM281:DN281"/>
    <mergeCell ref="EK281:EL281"/>
    <mergeCell ref="EQ281:ER281"/>
    <mergeCell ref="EW281:EX281"/>
    <mergeCell ref="GM281:GN281"/>
    <mergeCell ref="FO281:FP281"/>
    <mergeCell ref="U281:V281"/>
    <mergeCell ref="AA281:AB281"/>
    <mergeCell ref="AY237:AZ237"/>
    <mergeCell ref="O281:P281"/>
    <mergeCell ref="C234:D234"/>
    <mergeCell ref="C262:D262"/>
    <mergeCell ref="C237:D237"/>
    <mergeCell ref="I237:J237"/>
    <mergeCell ref="C241:E241"/>
    <mergeCell ref="C246:E246"/>
    <mergeCell ref="C230:D230"/>
    <mergeCell ref="C228:D228"/>
    <mergeCell ref="C224:E224"/>
    <mergeCell ref="C225:E225"/>
    <mergeCell ref="A2:F2"/>
    <mergeCell ref="C6:D6"/>
    <mergeCell ref="C17:E17"/>
    <mergeCell ref="C18:D18"/>
    <mergeCell ref="C22:D22"/>
    <mergeCell ref="C216:E216"/>
    <mergeCell ref="C4:D4"/>
    <mergeCell ref="C8:E8"/>
    <mergeCell ref="C15:D15"/>
    <mergeCell ref="C12:E12"/>
    <mergeCell ref="C21:E21"/>
    <mergeCell ref="C48:D48"/>
    <mergeCell ref="C47:D47"/>
    <mergeCell ref="C25:E25"/>
    <mergeCell ref="C28:E28"/>
    <mergeCell ref="C31:E31"/>
    <mergeCell ref="C177:D177"/>
    <mergeCell ref="C147:E147"/>
    <mergeCell ref="C183:E183"/>
    <mergeCell ref="C153:D153"/>
    <mergeCell ref="C156:D156"/>
    <mergeCell ref="C53:E53"/>
    <mergeCell ref="C57:D57"/>
    <mergeCell ref="C60:D60"/>
    <mergeCell ref="C168:E168"/>
    <mergeCell ref="C138:D138"/>
    <mergeCell ref="C196:D196"/>
    <mergeCell ref="C193:D193"/>
    <mergeCell ref="C200:E200"/>
    <mergeCell ref="C217:D217"/>
    <mergeCell ref="C212:E212"/>
    <mergeCell ref="C61:E61"/>
    <mergeCell ref="C187:E187"/>
    <mergeCell ref="C179:E179"/>
    <mergeCell ref="C172:D172"/>
    <mergeCell ref="C160:E160"/>
    <mergeCell ref="C35:E35"/>
    <mergeCell ref="C130:E130"/>
    <mergeCell ref="C144:D144"/>
    <mergeCell ref="C58:E58"/>
    <mergeCell ref="C39:D39"/>
    <mergeCell ref="C38:D38"/>
    <mergeCell ref="C41:D41"/>
    <mergeCell ref="C43:E43"/>
    <mergeCell ref="C44:E44"/>
    <mergeCell ref="C51:D51"/>
    <mergeCell ref="C250:E250"/>
    <mergeCell ref="C105:D105"/>
    <mergeCell ref="C107:E107"/>
    <mergeCell ref="C108:E108"/>
    <mergeCell ref="C206:E206"/>
    <mergeCell ref="C222:D222"/>
    <mergeCell ref="C173:E173"/>
    <mergeCell ref="C204:D204"/>
    <mergeCell ref="C210:D210"/>
    <mergeCell ref="C198:D198"/>
  </mergeCells>
  <printOptions/>
  <pageMargins left="0.984251968503937" right="0.7874015748031497" top="1.3779527559055118" bottom="0.984251968503937" header="0" footer="0"/>
  <pageSetup horizontalDpi="600" verticalDpi="600" orientation="portrait" paperSize="9" r:id="rId1"/>
  <headerFooter alignWithMargins="0">
    <oddFooter>&amp;LPARADIŽ&amp;CPopis del&amp;R&amp;P/&amp;N</oddFooter>
  </headerFooter>
  <rowBreaks count="7" manualBreakCount="7">
    <brk id="38" max="255" man="1"/>
    <brk id="118" max="255" man="1"/>
    <brk id="152" max="255" man="1"/>
    <brk id="195" max="255" man="1"/>
    <brk id="236" max="255" man="1"/>
    <brk id="261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view="pageLayout" workbookViewId="0" topLeftCell="A1">
      <selection activeCell="A33" sqref="A33"/>
    </sheetView>
  </sheetViews>
  <sheetFormatPr defaultColWidth="9.00390625" defaultRowHeight="12.75"/>
  <cols>
    <col min="1" max="1" width="40.125" style="0" customWidth="1"/>
    <col min="2" max="2" width="13.375" style="0" customWidth="1"/>
    <col min="3" max="3" width="22.75390625" style="95" customWidth="1"/>
  </cols>
  <sheetData>
    <row r="2" spans="1:8" s="67" customFormat="1" ht="15.75">
      <c r="A2" s="178" t="s">
        <v>40</v>
      </c>
      <c r="B2" s="178"/>
      <c r="C2" s="178"/>
      <c r="D2" s="60"/>
      <c r="E2" s="60"/>
      <c r="F2" s="60"/>
      <c r="G2" s="60"/>
      <c r="H2" s="60"/>
    </row>
    <row r="3" spans="1:8" ht="15.75">
      <c r="A3" s="22"/>
      <c r="B3" s="22"/>
      <c r="C3" s="98"/>
      <c r="D3" s="22"/>
      <c r="E3" s="22"/>
      <c r="F3" s="22"/>
      <c r="G3" s="22"/>
      <c r="H3" s="22"/>
    </row>
    <row r="4" ht="19.5" customHeight="1"/>
    <row r="5" ht="19.5" customHeight="1"/>
    <row r="6" spans="1:3" s="9" customFormat="1" ht="19.5" customHeight="1">
      <c r="A6" s="25" t="s">
        <v>9</v>
      </c>
      <c r="B6" s="23"/>
      <c r="C6" s="96">
        <f>SK_PRIPRAVA</f>
        <v>0</v>
      </c>
    </row>
    <row r="7" spans="1:3" s="9" customFormat="1" ht="19.5" customHeight="1">
      <c r="A7" s="25" t="s">
        <v>10</v>
      </c>
      <c r="C7" s="96">
        <f>SK_ZEMELJSKA</f>
        <v>0</v>
      </c>
    </row>
    <row r="8" spans="1:3" s="9" customFormat="1" ht="19.5" customHeight="1">
      <c r="A8" s="25" t="s">
        <v>22</v>
      </c>
      <c r="C8" s="96">
        <f>sk_TESARSKA</f>
        <v>0</v>
      </c>
    </row>
    <row r="9" spans="1:3" s="9" customFormat="1" ht="19.5" customHeight="1">
      <c r="A9" s="25" t="s">
        <v>25</v>
      </c>
      <c r="C9" s="96">
        <f>SK_BETONSKA</f>
        <v>0</v>
      </c>
    </row>
    <row r="10" spans="1:3" s="9" customFormat="1" ht="19.5" customHeight="1">
      <c r="A10" s="25" t="s">
        <v>29</v>
      </c>
      <c r="C10" s="96">
        <f>sk_sanacija</f>
        <v>0</v>
      </c>
    </row>
    <row r="11" spans="1:3" s="9" customFormat="1" ht="19.5" customHeight="1">
      <c r="A11" s="25" t="s">
        <v>123</v>
      </c>
      <c r="C11" s="96">
        <f>sk_oprem</f>
        <v>0</v>
      </c>
    </row>
    <row r="12" spans="1:3" s="9" customFormat="1" ht="19.5" customHeight="1">
      <c r="A12" s="25" t="s">
        <v>34</v>
      </c>
      <c r="C12" s="96">
        <f>sk_ZIDARSKA</f>
        <v>0</v>
      </c>
    </row>
    <row r="13" spans="1:3" s="69" customFormat="1" ht="19.5" customHeight="1" thickBot="1">
      <c r="A13" s="70" t="s">
        <v>37</v>
      </c>
      <c r="B13" s="71"/>
      <c r="C13" s="97">
        <f>sk_IZOLACIJA</f>
        <v>0</v>
      </c>
    </row>
    <row r="14" spans="1:4" ht="19.5" customHeight="1" thickTop="1">
      <c r="A14" s="26"/>
      <c r="B14" s="27"/>
      <c r="C14" s="99"/>
      <c r="D14" s="27"/>
    </row>
    <row r="15" spans="1:3" ht="19.5" customHeight="1">
      <c r="A15" s="28" t="s">
        <v>11</v>
      </c>
      <c r="C15" s="100">
        <f>SUM(C6:C14)</f>
        <v>0</v>
      </c>
    </row>
    <row r="16" spans="1:4" ht="19.5" customHeight="1">
      <c r="A16" s="31" t="s">
        <v>12</v>
      </c>
      <c r="B16" s="32"/>
      <c r="C16" s="101">
        <v>0</v>
      </c>
      <c r="D16" s="27"/>
    </row>
    <row r="17" spans="1:3" ht="19.5" customHeight="1">
      <c r="A17" s="29" t="s">
        <v>13</v>
      </c>
      <c r="C17" s="100">
        <f>C15-C16</f>
        <v>0</v>
      </c>
    </row>
    <row r="18" spans="1:4" ht="19.5" customHeight="1" thickBot="1">
      <c r="A18" s="33" t="s">
        <v>154</v>
      </c>
      <c r="B18" s="6"/>
      <c r="C18" s="102">
        <f>0.22*C17</f>
        <v>0</v>
      </c>
      <c r="D18" s="27"/>
    </row>
    <row r="19" spans="1:3" ht="19.5" customHeight="1" thickTop="1">
      <c r="A19" s="34" t="s">
        <v>13</v>
      </c>
      <c r="B19" s="9"/>
      <c r="C19" s="103">
        <f>C17+C18</f>
        <v>0</v>
      </c>
    </row>
    <row r="20" spans="1:3" ht="19.5" customHeight="1">
      <c r="A20" s="34"/>
      <c r="B20" s="9"/>
      <c r="C20" s="103"/>
    </row>
    <row r="21" spans="1:3" ht="19.5" customHeight="1">
      <c r="A21" s="34"/>
      <c r="B21" s="9"/>
      <c r="C21" s="103"/>
    </row>
    <row r="22" spans="1:3" ht="19.5" customHeight="1">
      <c r="A22" s="29"/>
      <c r="C22" s="96"/>
    </row>
    <row r="23" spans="1:3" ht="19.5" customHeight="1">
      <c r="A23" s="13"/>
      <c r="B23" s="9"/>
      <c r="C23" s="104" t="s">
        <v>14</v>
      </c>
    </row>
    <row r="24" spans="1:3" ht="19.5" customHeight="1">
      <c r="A24" s="35" t="s">
        <v>234</v>
      </c>
      <c r="B24" s="179" t="s">
        <v>150</v>
      </c>
      <c r="C24" s="179"/>
    </row>
    <row r="25" spans="1:3" ht="19.5" customHeight="1">
      <c r="A25" s="28"/>
      <c r="C25" s="96"/>
    </row>
    <row r="26" spans="1:3" ht="19.5" customHeight="1">
      <c r="A26" s="28"/>
      <c r="C26" s="96"/>
    </row>
    <row r="27" spans="1:3" ht="19.5" customHeight="1">
      <c r="A27" s="28"/>
      <c r="C27" s="96"/>
    </row>
    <row r="28" spans="1:3" ht="19.5" customHeight="1">
      <c r="A28" s="28"/>
      <c r="C28" s="96"/>
    </row>
    <row r="29" ht="19.5" customHeight="1">
      <c r="A29" s="28"/>
    </row>
    <row r="30" ht="19.5" customHeight="1">
      <c r="A30" s="28"/>
    </row>
    <row r="31" ht="19.5" customHeight="1">
      <c r="A31" s="30"/>
    </row>
    <row r="32" ht="19.5" customHeight="1">
      <c r="A32" s="30"/>
    </row>
    <row r="33" ht="19.5" customHeight="1">
      <c r="A33" s="30"/>
    </row>
    <row r="34" ht="19.5" customHeight="1">
      <c r="A34" s="30"/>
    </row>
    <row r="35" ht="19.5" customHeight="1">
      <c r="A35" s="30"/>
    </row>
    <row r="36" ht="19.5" customHeight="1">
      <c r="A36" s="30"/>
    </row>
    <row r="37" ht="19.5" customHeight="1">
      <c r="A37" s="30"/>
    </row>
    <row r="38" ht="19.5" customHeight="1">
      <c r="A38" s="30"/>
    </row>
    <row r="39" ht="19.5" customHeight="1">
      <c r="A39" s="30"/>
    </row>
    <row r="40" ht="19.5" customHeight="1">
      <c r="A40" s="30"/>
    </row>
    <row r="41" ht="19.5" customHeight="1">
      <c r="A41" s="30"/>
    </row>
    <row r="42" ht="19.5" customHeight="1">
      <c r="A42" s="30"/>
    </row>
    <row r="43" ht="19.5" customHeight="1">
      <c r="A43" s="30"/>
    </row>
    <row r="44" ht="19.5" customHeight="1">
      <c r="A44" s="30"/>
    </row>
    <row r="45" ht="19.5" customHeight="1">
      <c r="A45" s="30"/>
    </row>
    <row r="46" ht="19.5" customHeight="1">
      <c r="A46" s="30"/>
    </row>
    <row r="47" ht="19.5" customHeight="1">
      <c r="A47" s="30"/>
    </row>
    <row r="48" ht="19.5" customHeight="1">
      <c r="A48" s="30"/>
    </row>
    <row r="49" ht="19.5" customHeight="1">
      <c r="A49" s="30"/>
    </row>
    <row r="50" ht="19.5" customHeight="1">
      <c r="A50" s="30"/>
    </row>
    <row r="51" ht="19.5" customHeight="1">
      <c r="A51" s="30"/>
    </row>
    <row r="52" ht="19.5" customHeight="1">
      <c r="A52" s="30"/>
    </row>
    <row r="53" ht="19.5" customHeight="1">
      <c r="A53" s="30"/>
    </row>
    <row r="54" ht="19.5" customHeight="1">
      <c r="A54" s="30"/>
    </row>
    <row r="55" ht="19.5" customHeight="1">
      <c r="A55" s="30"/>
    </row>
    <row r="56" ht="19.5" customHeight="1">
      <c r="A56" s="30"/>
    </row>
    <row r="57" ht="19.5" customHeight="1">
      <c r="A57" s="30"/>
    </row>
    <row r="58" ht="19.5" customHeight="1">
      <c r="A58" s="30"/>
    </row>
    <row r="59" ht="19.5" customHeight="1">
      <c r="A59" s="30"/>
    </row>
    <row r="60" ht="19.5" customHeight="1">
      <c r="A60" s="30"/>
    </row>
    <row r="61" ht="19.5" customHeight="1">
      <c r="A61" s="30"/>
    </row>
    <row r="62" ht="19.5" customHeight="1">
      <c r="A62" s="30"/>
    </row>
    <row r="63" ht="19.5" customHeight="1">
      <c r="A63" s="30"/>
    </row>
    <row r="64" ht="19.5" customHeight="1">
      <c r="A64" s="30"/>
    </row>
    <row r="65" ht="19.5" customHeight="1">
      <c r="A65" s="30"/>
    </row>
    <row r="66" ht="19.5" customHeight="1">
      <c r="A66" s="30"/>
    </row>
    <row r="67" ht="19.5" customHeight="1">
      <c r="A67" s="30"/>
    </row>
    <row r="68" ht="19.5" customHeight="1">
      <c r="A68" s="30"/>
    </row>
    <row r="69" ht="19.5" customHeight="1">
      <c r="A69" s="30"/>
    </row>
    <row r="70" ht="19.5" customHeight="1">
      <c r="A70" s="30"/>
    </row>
    <row r="71" ht="19.5" customHeight="1">
      <c r="A71" s="30"/>
    </row>
    <row r="72" ht="19.5" customHeight="1">
      <c r="A72" s="30"/>
    </row>
    <row r="73" ht="19.5" customHeight="1">
      <c r="A73" s="30"/>
    </row>
    <row r="74" ht="19.5" customHeight="1">
      <c r="A74" s="30"/>
    </row>
    <row r="75" ht="19.5" customHeight="1">
      <c r="A75" s="30"/>
    </row>
    <row r="76" ht="19.5" customHeight="1">
      <c r="A76" s="30"/>
    </row>
    <row r="77" ht="19.5" customHeight="1">
      <c r="A77" s="30"/>
    </row>
    <row r="78" ht="19.5" customHeight="1">
      <c r="A78" s="30"/>
    </row>
    <row r="79" ht="19.5" customHeight="1">
      <c r="A79" s="30"/>
    </row>
    <row r="80" ht="19.5" customHeight="1">
      <c r="A80" s="30"/>
    </row>
    <row r="81" ht="19.5" customHeight="1">
      <c r="A81" s="30"/>
    </row>
    <row r="82" ht="19.5" customHeight="1">
      <c r="A82" s="30"/>
    </row>
    <row r="83" ht="19.5" customHeight="1">
      <c r="A83" s="30"/>
    </row>
    <row r="84" ht="19.5" customHeight="1">
      <c r="A84" s="30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2">
    <mergeCell ref="A2:C2"/>
    <mergeCell ref="B24:C24"/>
  </mergeCells>
  <printOptions/>
  <pageMargins left="0.984251968503937" right="0.7874015748031497" top="1.3779527559055118" bottom="0.984251968503937" header="0" footer="0"/>
  <pageSetup horizontalDpi="300" verticalDpi="300" orientation="portrait" paperSize="9" r:id="rId1"/>
  <headerFooter alignWithMargins="0">
    <oddHeader>&amp;R
</oddHeader>
    <oddFooter>&amp;LParadiž&amp;CPredračun in rekapitulacija&amp;R&amp;P/&amp;N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Lesnik</dc:creator>
  <cp:keywords/>
  <dc:description/>
  <cp:lastModifiedBy>krajncm</cp:lastModifiedBy>
  <cp:lastPrinted>2015-01-19T09:24:00Z</cp:lastPrinted>
  <dcterms:created xsi:type="dcterms:W3CDTF">1999-04-03T08:16:43Z</dcterms:created>
  <dcterms:modified xsi:type="dcterms:W3CDTF">2018-05-07T07:30:22Z</dcterms:modified>
  <cp:category/>
  <cp:version/>
  <cp:contentType/>
  <cp:contentStatus/>
</cp:coreProperties>
</file>